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345" windowHeight="8295" activeTab="1"/>
  </bookViews>
  <sheets>
    <sheet name="Pyth" sheetId="1" r:id="rId1"/>
    <sheet name="Just" sheetId="2" r:id="rId2"/>
    <sheet name="Equal" sheetId="3" r:id="rId3"/>
  </sheets>
  <definedNames>
    <definedName name="Duration" localSheetId="2">Equal!$B$3</definedName>
    <definedName name="Duration" localSheetId="1">Just!$B$3</definedName>
    <definedName name="Duration">Pyth!$B$3</definedName>
    <definedName name="Equal5th" localSheetId="2">Equal!$B$7</definedName>
    <definedName name="Octave" localSheetId="2">Equal!$B$6</definedName>
    <definedName name="Octave" localSheetId="1">Just!$B$6</definedName>
    <definedName name="Octave">Pyth!$B$6</definedName>
    <definedName name="Pure3rd">Just!$B$9</definedName>
    <definedName name="Pure5th" localSheetId="1">Just!$B$7</definedName>
    <definedName name="Pure5th">Pyth!$B$7</definedName>
    <definedName name="Pure7th">Just!$B$11</definedName>
    <definedName name="Reference" localSheetId="2">Equal!$B$2</definedName>
    <definedName name="Reference" localSheetId="1">Just!$B$2</definedName>
    <definedName name="Reference">Pyth!$B$2</definedName>
    <definedName name="SyntonicComma">Just!$B$10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49" i="3" l="1"/>
  <c r="N49" i="3"/>
  <c r="L49" i="3"/>
  <c r="J49" i="3"/>
  <c r="O44" i="3"/>
  <c r="M44" i="3"/>
  <c r="K44" i="3"/>
  <c r="I44" i="3"/>
  <c r="N39" i="3"/>
  <c r="L39" i="3"/>
  <c r="J39" i="3"/>
  <c r="H39" i="3"/>
  <c r="M34" i="3"/>
  <c r="K34" i="3"/>
  <c r="I34" i="3"/>
  <c r="G34" i="3"/>
  <c r="L29" i="3"/>
  <c r="J29" i="3"/>
  <c r="H29" i="3"/>
  <c r="F29" i="3"/>
  <c r="K24" i="3"/>
  <c r="I24" i="3"/>
  <c r="G24" i="3"/>
  <c r="E24" i="3"/>
  <c r="J19" i="3"/>
  <c r="H19" i="3"/>
  <c r="F19" i="3"/>
  <c r="D19" i="3"/>
  <c r="A17" i="3"/>
  <c r="F18" i="3" s="1"/>
  <c r="I14" i="3"/>
  <c r="G14" i="3"/>
  <c r="E14" i="3"/>
  <c r="C14" i="3"/>
  <c r="I13" i="3"/>
  <c r="G13" i="3"/>
  <c r="E13" i="3"/>
  <c r="C13" i="3"/>
  <c r="B6" i="3"/>
  <c r="P50" i="1"/>
  <c r="O45" i="1"/>
  <c r="N40" i="1"/>
  <c r="M35" i="1"/>
  <c r="L30" i="1"/>
  <c r="K25" i="1"/>
  <c r="J20" i="1"/>
  <c r="I15" i="1"/>
  <c r="I14" i="1"/>
  <c r="V48" i="2"/>
  <c r="W53" i="2"/>
  <c r="T43" i="2"/>
  <c r="R38" i="2"/>
  <c r="Q33" i="2"/>
  <c r="P28" i="2"/>
  <c r="N23" i="2"/>
  <c r="M18" i="2"/>
  <c r="M17" i="2"/>
  <c r="B11" i="2"/>
  <c r="B10" i="2"/>
  <c r="B9" i="2"/>
  <c r="B7" i="3"/>
  <c r="B2" i="3"/>
  <c r="C6" i="3"/>
  <c r="C11" i="2"/>
  <c r="C10" i="2"/>
  <c r="C9" i="2"/>
  <c r="H18" i="3" l="1"/>
  <c r="C10" i="3"/>
  <c r="J18" i="3"/>
  <c r="D18" i="3"/>
  <c r="A22" i="3"/>
  <c r="T53" i="2"/>
  <c r="Q53" i="2"/>
  <c r="N53" i="2"/>
  <c r="R48" i="2"/>
  <c r="P48" i="2"/>
  <c r="M48" i="2"/>
  <c r="Q43" i="2"/>
  <c r="N43" i="2"/>
  <c r="K43" i="2"/>
  <c r="P38" i="2"/>
  <c r="M38" i="2"/>
  <c r="J38" i="2"/>
  <c r="N33" i="2"/>
  <c r="K33" i="2"/>
  <c r="I33" i="2"/>
  <c r="M28" i="2"/>
  <c r="J28" i="2"/>
  <c r="G28" i="2"/>
  <c r="K23" i="2"/>
  <c r="I23" i="2"/>
  <c r="E23" i="2"/>
  <c r="A21" i="2"/>
  <c r="J18" i="2"/>
  <c r="G18" i="2"/>
  <c r="D18" i="2"/>
  <c r="J17" i="2"/>
  <c r="G17" i="2"/>
  <c r="D17" i="2"/>
  <c r="B7" i="2"/>
  <c r="B6" i="2"/>
  <c r="C6" i="2"/>
  <c r="B2" i="2"/>
  <c r="C7" i="2"/>
  <c r="A27" i="3" l="1"/>
  <c r="E23" i="3"/>
  <c r="K23" i="3"/>
  <c r="I23" i="3"/>
  <c r="G23" i="3"/>
  <c r="G10" i="3"/>
  <c r="C12" i="3"/>
  <c r="J10" i="3"/>
  <c r="I22" i="2"/>
  <c r="N22" i="2"/>
  <c r="B8" i="2"/>
  <c r="K22" i="2"/>
  <c r="A26" i="2"/>
  <c r="D14" i="2"/>
  <c r="E22" i="2"/>
  <c r="B8" i="1"/>
  <c r="N50" i="1"/>
  <c r="L50" i="1"/>
  <c r="M45" i="1"/>
  <c r="K45" i="1"/>
  <c r="L40" i="1"/>
  <c r="J40" i="1"/>
  <c r="K35" i="1"/>
  <c r="I35" i="1"/>
  <c r="J30" i="1"/>
  <c r="H30" i="1"/>
  <c r="I25" i="1"/>
  <c r="G25" i="1"/>
  <c r="H20" i="1"/>
  <c r="F20" i="1"/>
  <c r="G15" i="1"/>
  <c r="G14" i="1"/>
  <c r="E15" i="1"/>
  <c r="E14" i="1"/>
  <c r="J50" i="1"/>
  <c r="I45" i="1"/>
  <c r="H40" i="1"/>
  <c r="G35" i="1"/>
  <c r="F30" i="1"/>
  <c r="E25" i="1"/>
  <c r="D20" i="1"/>
  <c r="A18" i="1"/>
  <c r="C15" i="1"/>
  <c r="C14" i="1"/>
  <c r="C13" i="1"/>
  <c r="C11" i="1"/>
  <c r="G11" i="1" s="1"/>
  <c r="B7" i="1"/>
  <c r="B6" i="1"/>
  <c r="C7" i="1"/>
  <c r="C6" i="1"/>
  <c r="B2" i="1"/>
  <c r="C8" i="1"/>
  <c r="C8" i="2"/>
  <c r="J37" i="3" l="1"/>
  <c r="J27" i="3"/>
  <c r="J17" i="3"/>
  <c r="N10" i="3"/>
  <c r="F10" i="3"/>
  <c r="J47" i="3"/>
  <c r="Q10" i="3"/>
  <c r="M10" i="3" s="1"/>
  <c r="F19" i="1"/>
  <c r="J19" i="1"/>
  <c r="G12" i="3"/>
  <c r="D10" i="3"/>
  <c r="G32" i="3"/>
  <c r="G22" i="3"/>
  <c r="L28" i="3"/>
  <c r="J28" i="3"/>
  <c r="H28" i="3"/>
  <c r="F28" i="3"/>
  <c r="A32" i="3"/>
  <c r="A31" i="2"/>
  <c r="I32" i="2" s="1"/>
  <c r="P27" i="2"/>
  <c r="M27" i="2"/>
  <c r="J27" i="2"/>
  <c r="N32" i="2"/>
  <c r="A23" i="1"/>
  <c r="G27" i="2"/>
  <c r="H19" i="1"/>
  <c r="J14" i="2"/>
  <c r="H14" i="2" s="1"/>
  <c r="D16" i="2"/>
  <c r="N14" i="2"/>
  <c r="N21" i="2" s="1"/>
  <c r="D11" i="1"/>
  <c r="G23" i="1"/>
  <c r="G13" i="1"/>
  <c r="G33" i="1"/>
  <c r="J11" i="1"/>
  <c r="J18" i="1" s="1"/>
  <c r="D19" i="1"/>
  <c r="H10" i="3" l="1"/>
  <c r="D17" i="3"/>
  <c r="M42" i="3"/>
  <c r="M32" i="3"/>
  <c r="K33" i="3"/>
  <c r="I33" i="3"/>
  <c r="A37" i="3"/>
  <c r="G33" i="3"/>
  <c r="M33" i="3"/>
  <c r="A28" i="1"/>
  <c r="K24" i="1"/>
  <c r="N47" i="3"/>
  <c r="K10" i="3"/>
  <c r="N37" i="3"/>
  <c r="I24" i="1"/>
  <c r="G24" i="1"/>
  <c r="F17" i="3"/>
  <c r="F27" i="3"/>
  <c r="A36" i="2"/>
  <c r="K32" i="2"/>
  <c r="Q32" i="2"/>
  <c r="C16" i="2"/>
  <c r="F29" i="1"/>
  <c r="E24" i="1"/>
  <c r="N51" i="2"/>
  <c r="N31" i="2"/>
  <c r="T14" i="2"/>
  <c r="I14" i="2"/>
  <c r="N41" i="2"/>
  <c r="X14" i="2"/>
  <c r="S14" i="2" s="1"/>
  <c r="J16" i="2"/>
  <c r="F14" i="2"/>
  <c r="L14" i="2" s="1"/>
  <c r="J26" i="2"/>
  <c r="J36" i="2"/>
  <c r="N11" i="1"/>
  <c r="N38" i="1" s="1"/>
  <c r="J28" i="1"/>
  <c r="F11" i="1"/>
  <c r="J48" i="1"/>
  <c r="Q11" i="1"/>
  <c r="M11" i="1" s="1"/>
  <c r="J38" i="1"/>
  <c r="H11" i="1"/>
  <c r="D18" i="1"/>
  <c r="M43" i="1" l="1"/>
  <c r="M33" i="1"/>
  <c r="J38" i="3"/>
  <c r="A42" i="3"/>
  <c r="H38" i="3"/>
  <c r="N38" i="3"/>
  <c r="L38" i="3"/>
  <c r="A33" i="1"/>
  <c r="L29" i="1"/>
  <c r="H29" i="1"/>
  <c r="J29" i="1"/>
  <c r="K32" i="3"/>
  <c r="K22" i="3"/>
  <c r="O10" i="3"/>
  <c r="K42" i="3"/>
  <c r="H37" i="3"/>
  <c r="H27" i="3"/>
  <c r="H17" i="3"/>
  <c r="E10" i="3"/>
  <c r="R14" i="2"/>
  <c r="T41" i="2"/>
  <c r="M37" i="2"/>
  <c r="R37" i="2"/>
  <c r="J37" i="2"/>
  <c r="A41" i="2"/>
  <c r="P37" i="2"/>
  <c r="J15" i="2"/>
  <c r="D15" i="2"/>
  <c r="K14" i="2"/>
  <c r="E14" i="2" s="1"/>
  <c r="E21" i="2" s="1"/>
  <c r="C36" i="2"/>
  <c r="C51" i="2"/>
  <c r="I31" i="2"/>
  <c r="I21" i="2"/>
  <c r="P14" i="2"/>
  <c r="V14" i="2" s="1"/>
  <c r="V46" i="2" s="1"/>
  <c r="T51" i="2"/>
  <c r="H38" i="1"/>
  <c r="H18" i="1"/>
  <c r="E11" i="1"/>
  <c r="H28" i="1"/>
  <c r="F18" i="1"/>
  <c r="F28" i="1"/>
  <c r="N48" i="1"/>
  <c r="K11" i="1"/>
  <c r="K23" i="1" s="1"/>
  <c r="L10" i="3" l="1"/>
  <c r="O42" i="3"/>
  <c r="A38" i="1"/>
  <c r="M34" i="1"/>
  <c r="G34" i="1"/>
  <c r="K34" i="1"/>
  <c r="I34" i="1"/>
  <c r="A47" i="3"/>
  <c r="I43" i="3"/>
  <c r="O43" i="3"/>
  <c r="M43" i="3"/>
  <c r="K43" i="3"/>
  <c r="E22" i="3"/>
  <c r="E12" i="3"/>
  <c r="I10" i="3"/>
  <c r="T42" i="2"/>
  <c r="A46" i="2"/>
  <c r="V47" i="2" s="1"/>
  <c r="Q42" i="2"/>
  <c r="N42" i="2"/>
  <c r="K42" i="2"/>
  <c r="U14" i="2"/>
  <c r="P26" i="2"/>
  <c r="R36" i="2"/>
  <c r="R35" i="2" s="1"/>
  <c r="R46" i="2"/>
  <c r="N50" i="2"/>
  <c r="J35" i="2"/>
  <c r="C31" i="2"/>
  <c r="T50" i="2"/>
  <c r="C21" i="2"/>
  <c r="K41" i="2"/>
  <c r="G14" i="2"/>
  <c r="K21" i="2"/>
  <c r="K31" i="2"/>
  <c r="K30" i="2" s="1"/>
  <c r="P36" i="2"/>
  <c r="P35" i="2" s="1"/>
  <c r="P46" i="2"/>
  <c r="Q14" i="2"/>
  <c r="Q31" i="2" s="1"/>
  <c r="E23" i="1"/>
  <c r="I11" i="1"/>
  <c r="I13" i="1" s="1"/>
  <c r="E13" i="1"/>
  <c r="K43" i="1"/>
  <c r="O11" i="1"/>
  <c r="K33" i="1"/>
  <c r="I42" i="3" l="1"/>
  <c r="I32" i="3"/>
  <c r="I22" i="3"/>
  <c r="I12" i="3"/>
  <c r="L11" i="1"/>
  <c r="L28" i="1" s="1"/>
  <c r="O43" i="1"/>
  <c r="L27" i="3"/>
  <c r="P10" i="3"/>
  <c r="P47" i="3" s="1"/>
  <c r="L47" i="3"/>
  <c r="L37" i="3"/>
  <c r="A43" i="1"/>
  <c r="N39" i="1"/>
  <c r="H39" i="1"/>
  <c r="L39" i="1"/>
  <c r="J39" i="1"/>
  <c r="P48" i="3"/>
  <c r="N48" i="3"/>
  <c r="L48" i="3"/>
  <c r="J48" i="3"/>
  <c r="O14" i="2"/>
  <c r="M47" i="2"/>
  <c r="R47" i="2"/>
  <c r="A51" i="2"/>
  <c r="P47" i="2"/>
  <c r="I20" i="2"/>
  <c r="N20" i="2"/>
  <c r="N30" i="2"/>
  <c r="Q30" i="2"/>
  <c r="K20" i="2"/>
  <c r="E20" i="2"/>
  <c r="I30" i="2"/>
  <c r="C41" i="2"/>
  <c r="W14" i="2"/>
  <c r="W51" i="2" s="1"/>
  <c r="W50" i="2" s="1"/>
  <c r="Q41" i="2"/>
  <c r="Q51" i="2"/>
  <c r="Q50" i="2" s="1"/>
  <c r="G16" i="2"/>
  <c r="G15" i="2" s="1"/>
  <c r="G26" i="2"/>
  <c r="M14" i="2"/>
  <c r="M16" i="2" s="1"/>
  <c r="M15" i="2" s="1"/>
  <c r="I33" i="1"/>
  <c r="I43" i="1"/>
  <c r="I23" i="1"/>
  <c r="L38" i="1"/>
  <c r="P11" i="1"/>
  <c r="P48" i="1" s="1"/>
  <c r="L48" i="1"/>
  <c r="A48" i="1" l="1"/>
  <c r="O44" i="1"/>
  <c r="I44" i="1"/>
  <c r="M44" i="1"/>
  <c r="K44" i="1"/>
  <c r="W52" i="2"/>
  <c r="N52" i="2"/>
  <c r="Q52" i="2"/>
  <c r="T52" i="2"/>
  <c r="N40" i="2"/>
  <c r="T40" i="2"/>
  <c r="K40" i="2"/>
  <c r="C26" i="2"/>
  <c r="Q40" i="2"/>
  <c r="M26" i="2"/>
  <c r="M36" i="2"/>
  <c r="M35" i="2" s="1"/>
  <c r="M46" i="2"/>
  <c r="N49" i="1" l="1"/>
  <c r="P49" i="1"/>
  <c r="L49" i="1"/>
  <c r="J49" i="1"/>
  <c r="J25" i="2"/>
  <c r="P25" i="2"/>
  <c r="C46" i="2"/>
  <c r="V45" i="2" s="1"/>
  <c r="G25" i="2"/>
  <c r="M25" i="2"/>
  <c r="M45" i="2" l="1"/>
  <c r="R45" i="2"/>
  <c r="P45" i="2"/>
</calcChain>
</file>

<file path=xl/sharedStrings.xml><?xml version="1.0" encoding="utf-8"?>
<sst xmlns="http://schemas.openxmlformats.org/spreadsheetml/2006/main" count="91" uniqueCount="39">
  <si>
    <t>Pythagorean Tuning</t>
  </si>
  <si>
    <t>Octave</t>
  </si>
  <si>
    <t>Pure5th</t>
  </si>
  <si>
    <t>Reference</t>
  </si>
  <si>
    <t>A4</t>
  </si>
  <si>
    <t>Pitch</t>
  </si>
  <si>
    <t>Note</t>
  </si>
  <si>
    <r>
      <t>A</t>
    </r>
    <r>
      <rPr>
        <vertAlign val="subscript"/>
        <sz val="11"/>
        <color theme="1"/>
        <rFont val="Calibri"/>
        <family val="2"/>
        <scheme val="minor"/>
      </rPr>
      <t>0</t>
    </r>
  </si>
  <si>
    <r>
      <t>B</t>
    </r>
    <r>
      <rPr>
        <vertAlign val="subscript"/>
        <sz val="11"/>
        <color theme="1"/>
        <rFont val="Calibri"/>
        <family val="2"/>
        <scheme val="minor"/>
      </rPr>
      <t>0</t>
    </r>
  </si>
  <si>
    <r>
      <t>C#</t>
    </r>
    <r>
      <rPr>
        <vertAlign val="subscript"/>
        <sz val="11"/>
        <color theme="1"/>
        <rFont val="Calibri"/>
        <family val="2"/>
        <scheme val="minor"/>
      </rPr>
      <t>0</t>
    </r>
  </si>
  <si>
    <r>
      <t>D</t>
    </r>
    <r>
      <rPr>
        <vertAlign val="subscript"/>
        <sz val="11"/>
        <color theme="1"/>
        <rFont val="Calibri"/>
        <family val="2"/>
        <scheme val="minor"/>
      </rPr>
      <t>0</t>
    </r>
  </si>
  <si>
    <r>
      <t>E</t>
    </r>
    <r>
      <rPr>
        <vertAlign val="subscript"/>
        <sz val="11"/>
        <color theme="1"/>
        <rFont val="Calibri"/>
        <family val="2"/>
        <scheme val="minor"/>
      </rPr>
      <t>0</t>
    </r>
  </si>
  <si>
    <r>
      <t>F#</t>
    </r>
    <r>
      <rPr>
        <vertAlign val="subscript"/>
        <sz val="11"/>
        <color theme="1"/>
        <rFont val="Calibri"/>
        <family val="2"/>
        <scheme val="minor"/>
      </rPr>
      <t>0</t>
    </r>
  </si>
  <si>
    <r>
      <t>G#</t>
    </r>
    <r>
      <rPr>
        <vertAlign val="subscript"/>
        <sz val="11"/>
        <color theme="1"/>
        <rFont val="Calibri"/>
        <family val="2"/>
        <scheme val="minor"/>
      </rPr>
      <t>0</t>
    </r>
  </si>
  <si>
    <t>Time</t>
  </si>
  <si>
    <t>Duration</t>
  </si>
  <si>
    <t>Pyth3rd</t>
  </si>
  <si>
    <t>Ratio</t>
  </si>
  <si>
    <t>Cent</t>
  </si>
  <si>
    <t>Just Tuning</t>
  </si>
  <si>
    <t>Pure3rd</t>
  </si>
  <si>
    <t>SyntonicComma</t>
  </si>
  <si>
    <r>
      <t>G#</t>
    </r>
    <r>
      <rPr>
        <vertAlign val="subscript"/>
        <sz val="11"/>
        <color theme="1"/>
        <rFont val="Calibri"/>
        <family val="2"/>
        <scheme val="minor"/>
      </rPr>
      <t>-1</t>
    </r>
  </si>
  <si>
    <r>
      <t>C#</t>
    </r>
    <r>
      <rPr>
        <vertAlign val="subscript"/>
        <sz val="11"/>
        <color theme="1"/>
        <rFont val="Calibri"/>
        <family val="2"/>
        <scheme val="minor"/>
      </rPr>
      <t>-1</t>
    </r>
  </si>
  <si>
    <r>
      <t>F#</t>
    </r>
    <r>
      <rPr>
        <vertAlign val="subscript"/>
        <sz val="11"/>
        <color theme="1"/>
        <rFont val="Calibri"/>
        <family val="2"/>
        <scheme val="minor"/>
      </rPr>
      <t>-1</t>
    </r>
  </si>
  <si>
    <t>GCD</t>
  </si>
  <si>
    <t>Quot.</t>
  </si>
  <si>
    <r>
      <t>B</t>
    </r>
    <r>
      <rPr>
        <vertAlign val="subscript"/>
        <sz val="11"/>
        <color theme="1"/>
        <rFont val="Calibri"/>
        <family val="2"/>
        <scheme val="minor"/>
      </rPr>
      <t>-1</t>
    </r>
  </si>
  <si>
    <t>Pure7th</t>
  </si>
  <si>
    <r>
      <t>D</t>
    </r>
    <r>
      <rPr>
        <vertAlign val="subscript"/>
        <sz val="11"/>
        <color theme="1"/>
        <rFont val="Calibri"/>
        <family val="2"/>
        <scheme val="minor"/>
      </rPr>
      <t>-z</t>
    </r>
  </si>
  <si>
    <t>Equal Temperament</t>
  </si>
  <si>
    <t>Equal5th</t>
  </si>
  <si>
    <t>A</t>
  </si>
  <si>
    <t>B</t>
  </si>
  <si>
    <t>C#</t>
  </si>
  <si>
    <t>D</t>
  </si>
  <si>
    <t>E</t>
  </si>
  <si>
    <t>F#</t>
  </si>
  <si>
    <t>G#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</si>
</sst>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164" fontId="0" fillId="0" borderId="0" xfId="0" applyNumberFormat="1"/>
    <xf numFmtId="165" fontId="0" fillId="0" borderId="0" xfId="0" applyNumberFormat="1"/>
    <xf numFmtId="0" fontId="0" fillId="0" borderId="0" xfId="0" applyAlignment="1">
      <alignment horizontal="center"/>
    </xf>
    <xf numFmtId="0" fontId="3" fillId="0" borderId="0" xfId="0" applyFont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12</xdr:row>
      <xdr:rowOff>0</xdr:rowOff>
    </xdr:from>
    <xdr:to>
      <xdr:col>3</xdr:col>
      <xdr:colOff>0</xdr:colOff>
      <xdr:row>13</xdr:row>
      <xdr:rowOff>0</xdr:rowOff>
    </xdr:to>
    <xdr:sp macro="" textlink="">
      <xdr:nvSpPr>
        <xdr:cNvPr id="2" name="Note"/>
        <xdr:cNvSpPr/>
      </xdr:nvSpPr>
      <xdr:spPr>
        <a:xfrm>
          <a:off x="1219200" y="2238375"/>
          <a:ext cx="609600" cy="190500"/>
        </a:xfrm>
        <a:prstGeom prst="rect">
          <a:avLst/>
        </a:prstGeom>
        <a:solidFill>
          <a:srgbClr val="0000FF">
            <a:alpha val="5000"/>
          </a:srgbClr>
        </a:solidFill>
        <a:ln w="13970">
          <a:solidFill>
            <a:srgbClr val="00008B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0</xdr:colOff>
      <xdr:row>17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3" name="Note"/>
        <xdr:cNvSpPr/>
      </xdr:nvSpPr>
      <xdr:spPr>
        <a:xfrm>
          <a:off x="1219200" y="2238375"/>
          <a:ext cx="609600" cy="190500"/>
        </a:xfrm>
        <a:prstGeom prst="rect">
          <a:avLst/>
        </a:prstGeom>
        <a:solidFill>
          <a:srgbClr val="0000FF">
            <a:alpha val="5000"/>
          </a:srgbClr>
        </a:solidFill>
        <a:ln w="13970">
          <a:solidFill>
            <a:srgbClr val="00008B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0</xdr:colOff>
      <xdr:row>22</xdr:row>
      <xdr:rowOff>0</xdr:rowOff>
    </xdr:from>
    <xdr:to>
      <xdr:col>5</xdr:col>
      <xdr:colOff>0</xdr:colOff>
      <xdr:row>23</xdr:row>
      <xdr:rowOff>0</xdr:rowOff>
    </xdr:to>
    <xdr:sp macro="" textlink="">
      <xdr:nvSpPr>
        <xdr:cNvPr id="4" name="Note"/>
        <xdr:cNvSpPr/>
      </xdr:nvSpPr>
      <xdr:spPr>
        <a:xfrm>
          <a:off x="1419225" y="2619375"/>
          <a:ext cx="371475" cy="190500"/>
        </a:xfrm>
        <a:prstGeom prst="rect">
          <a:avLst/>
        </a:prstGeom>
        <a:solidFill>
          <a:srgbClr val="0000FF">
            <a:alpha val="5000"/>
          </a:srgbClr>
        </a:solidFill>
        <a:ln w="13970">
          <a:solidFill>
            <a:srgbClr val="00008B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27</xdr:row>
      <xdr:rowOff>0</xdr:rowOff>
    </xdr:from>
    <xdr:to>
      <xdr:col>6</xdr:col>
      <xdr:colOff>0</xdr:colOff>
      <xdr:row>28</xdr:row>
      <xdr:rowOff>0</xdr:rowOff>
    </xdr:to>
    <xdr:sp macro="" textlink="">
      <xdr:nvSpPr>
        <xdr:cNvPr id="5" name="Note"/>
        <xdr:cNvSpPr/>
      </xdr:nvSpPr>
      <xdr:spPr>
        <a:xfrm>
          <a:off x="1419225" y="2619375"/>
          <a:ext cx="371475" cy="190500"/>
        </a:xfrm>
        <a:prstGeom prst="rect">
          <a:avLst/>
        </a:prstGeom>
        <a:solidFill>
          <a:srgbClr val="0000FF">
            <a:alpha val="5000"/>
          </a:srgbClr>
        </a:solidFill>
        <a:ln w="13970">
          <a:solidFill>
            <a:srgbClr val="00008B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0</xdr:colOff>
      <xdr:row>32</xdr:row>
      <xdr:rowOff>0</xdr:rowOff>
    </xdr:from>
    <xdr:to>
      <xdr:col>7</xdr:col>
      <xdr:colOff>0</xdr:colOff>
      <xdr:row>33</xdr:row>
      <xdr:rowOff>0</xdr:rowOff>
    </xdr:to>
    <xdr:sp macro="" textlink="">
      <xdr:nvSpPr>
        <xdr:cNvPr id="6" name="Note"/>
        <xdr:cNvSpPr/>
      </xdr:nvSpPr>
      <xdr:spPr>
        <a:xfrm>
          <a:off x="1419225" y="2619375"/>
          <a:ext cx="371475" cy="190500"/>
        </a:xfrm>
        <a:prstGeom prst="rect">
          <a:avLst/>
        </a:prstGeom>
        <a:solidFill>
          <a:srgbClr val="0000FF">
            <a:alpha val="5000"/>
          </a:srgbClr>
        </a:solidFill>
        <a:ln w="13970">
          <a:solidFill>
            <a:srgbClr val="00008B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0</xdr:colOff>
      <xdr:row>37</xdr:row>
      <xdr:rowOff>0</xdr:rowOff>
    </xdr:from>
    <xdr:to>
      <xdr:col>8</xdr:col>
      <xdr:colOff>0</xdr:colOff>
      <xdr:row>38</xdr:row>
      <xdr:rowOff>0</xdr:rowOff>
    </xdr:to>
    <xdr:sp macro="" textlink="">
      <xdr:nvSpPr>
        <xdr:cNvPr id="7" name="Note"/>
        <xdr:cNvSpPr/>
      </xdr:nvSpPr>
      <xdr:spPr>
        <a:xfrm>
          <a:off x="1419225" y="2619375"/>
          <a:ext cx="371475" cy="190500"/>
        </a:xfrm>
        <a:prstGeom prst="rect">
          <a:avLst/>
        </a:prstGeom>
        <a:solidFill>
          <a:srgbClr val="0000FF">
            <a:alpha val="5000"/>
          </a:srgbClr>
        </a:solidFill>
        <a:ln w="13970">
          <a:solidFill>
            <a:srgbClr val="00008B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0</xdr:colOff>
      <xdr:row>42</xdr:row>
      <xdr:rowOff>0</xdr:rowOff>
    </xdr:from>
    <xdr:to>
      <xdr:col>9</xdr:col>
      <xdr:colOff>0</xdr:colOff>
      <xdr:row>43</xdr:row>
      <xdr:rowOff>0</xdr:rowOff>
    </xdr:to>
    <xdr:sp macro="" textlink="">
      <xdr:nvSpPr>
        <xdr:cNvPr id="8" name="Note"/>
        <xdr:cNvSpPr/>
      </xdr:nvSpPr>
      <xdr:spPr>
        <a:xfrm>
          <a:off x="1419225" y="2619375"/>
          <a:ext cx="371475" cy="190500"/>
        </a:xfrm>
        <a:prstGeom prst="rect">
          <a:avLst/>
        </a:prstGeom>
        <a:solidFill>
          <a:srgbClr val="0000FF">
            <a:alpha val="5000"/>
          </a:srgbClr>
        </a:solidFill>
        <a:ln w="13970">
          <a:solidFill>
            <a:srgbClr val="00008B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9</xdr:col>
      <xdr:colOff>0</xdr:colOff>
      <xdr:row>47</xdr:row>
      <xdr:rowOff>0</xdr:rowOff>
    </xdr:from>
    <xdr:to>
      <xdr:col>10</xdr:col>
      <xdr:colOff>0</xdr:colOff>
      <xdr:row>48</xdr:row>
      <xdr:rowOff>0</xdr:rowOff>
    </xdr:to>
    <xdr:sp macro="" textlink="">
      <xdr:nvSpPr>
        <xdr:cNvPr id="9" name="Note"/>
        <xdr:cNvSpPr/>
      </xdr:nvSpPr>
      <xdr:spPr>
        <a:xfrm>
          <a:off x="1419225" y="2619375"/>
          <a:ext cx="371475" cy="190500"/>
        </a:xfrm>
        <a:prstGeom prst="rect">
          <a:avLst/>
        </a:prstGeom>
        <a:solidFill>
          <a:srgbClr val="0000FF">
            <a:alpha val="5000"/>
          </a:srgbClr>
        </a:solidFill>
        <a:ln w="13970">
          <a:solidFill>
            <a:srgbClr val="00008B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0</xdr:colOff>
      <xdr:row>12</xdr:row>
      <xdr:rowOff>0</xdr:rowOff>
    </xdr:from>
    <xdr:to>
      <xdr:col>5</xdr:col>
      <xdr:colOff>0</xdr:colOff>
      <xdr:row>13</xdr:row>
      <xdr:rowOff>0</xdr:rowOff>
    </xdr:to>
    <xdr:sp macro="" textlink="">
      <xdr:nvSpPr>
        <xdr:cNvPr id="10" name="Note"/>
        <xdr:cNvSpPr/>
      </xdr:nvSpPr>
      <xdr:spPr>
        <a:xfrm>
          <a:off x="1079500" y="2243667"/>
          <a:ext cx="402167" cy="190500"/>
        </a:xfrm>
        <a:prstGeom prst="rect">
          <a:avLst/>
        </a:prstGeom>
        <a:solidFill>
          <a:srgbClr val="0000FF">
            <a:alpha val="5000"/>
          </a:srgbClr>
        </a:solidFill>
        <a:ln w="13970">
          <a:solidFill>
            <a:srgbClr val="00008B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0</xdr:colOff>
      <xdr:row>12</xdr:row>
      <xdr:rowOff>0</xdr:rowOff>
    </xdr:from>
    <xdr:to>
      <xdr:col>7</xdr:col>
      <xdr:colOff>0</xdr:colOff>
      <xdr:row>13</xdr:row>
      <xdr:rowOff>0</xdr:rowOff>
    </xdr:to>
    <xdr:sp macro="" textlink="">
      <xdr:nvSpPr>
        <xdr:cNvPr id="11" name="Note"/>
        <xdr:cNvSpPr/>
      </xdr:nvSpPr>
      <xdr:spPr>
        <a:xfrm>
          <a:off x="1079500" y="2243667"/>
          <a:ext cx="402167" cy="190500"/>
        </a:xfrm>
        <a:prstGeom prst="rect">
          <a:avLst/>
        </a:prstGeom>
        <a:solidFill>
          <a:srgbClr val="0000FF">
            <a:alpha val="5000"/>
          </a:srgbClr>
        </a:solidFill>
        <a:ln w="13970">
          <a:solidFill>
            <a:srgbClr val="00008B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17</xdr:row>
      <xdr:rowOff>0</xdr:rowOff>
    </xdr:from>
    <xdr:to>
      <xdr:col>6</xdr:col>
      <xdr:colOff>0</xdr:colOff>
      <xdr:row>18</xdr:row>
      <xdr:rowOff>0</xdr:rowOff>
    </xdr:to>
    <xdr:sp macro="" textlink="">
      <xdr:nvSpPr>
        <xdr:cNvPr id="12" name="Note"/>
        <xdr:cNvSpPr/>
      </xdr:nvSpPr>
      <xdr:spPr>
        <a:xfrm>
          <a:off x="1883833" y="2243667"/>
          <a:ext cx="402167" cy="190500"/>
        </a:xfrm>
        <a:prstGeom prst="rect">
          <a:avLst/>
        </a:prstGeom>
        <a:solidFill>
          <a:srgbClr val="0000FF">
            <a:alpha val="5000"/>
          </a:srgbClr>
        </a:solidFill>
        <a:ln w="13970">
          <a:solidFill>
            <a:srgbClr val="00008B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0</xdr:colOff>
      <xdr:row>17</xdr:row>
      <xdr:rowOff>0</xdr:rowOff>
    </xdr:from>
    <xdr:to>
      <xdr:col>8</xdr:col>
      <xdr:colOff>0</xdr:colOff>
      <xdr:row>18</xdr:row>
      <xdr:rowOff>0</xdr:rowOff>
    </xdr:to>
    <xdr:sp macro="" textlink="">
      <xdr:nvSpPr>
        <xdr:cNvPr id="13" name="Note"/>
        <xdr:cNvSpPr/>
      </xdr:nvSpPr>
      <xdr:spPr>
        <a:xfrm>
          <a:off x="2688167" y="2243667"/>
          <a:ext cx="402166" cy="190500"/>
        </a:xfrm>
        <a:prstGeom prst="rect">
          <a:avLst/>
        </a:prstGeom>
        <a:solidFill>
          <a:srgbClr val="0000FF">
            <a:alpha val="5000"/>
          </a:srgbClr>
        </a:solidFill>
        <a:ln w="13970">
          <a:solidFill>
            <a:srgbClr val="00008B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0</xdr:colOff>
      <xdr:row>22</xdr:row>
      <xdr:rowOff>0</xdr:rowOff>
    </xdr:from>
    <xdr:to>
      <xdr:col>7</xdr:col>
      <xdr:colOff>0</xdr:colOff>
      <xdr:row>23</xdr:row>
      <xdr:rowOff>0</xdr:rowOff>
    </xdr:to>
    <xdr:sp macro="" textlink="">
      <xdr:nvSpPr>
        <xdr:cNvPr id="14" name="Note"/>
        <xdr:cNvSpPr/>
      </xdr:nvSpPr>
      <xdr:spPr>
        <a:xfrm>
          <a:off x="1883833" y="2243667"/>
          <a:ext cx="402167" cy="190500"/>
        </a:xfrm>
        <a:prstGeom prst="rect">
          <a:avLst/>
        </a:prstGeom>
        <a:solidFill>
          <a:srgbClr val="0000FF">
            <a:alpha val="5000"/>
          </a:srgbClr>
        </a:solidFill>
        <a:ln w="13970">
          <a:solidFill>
            <a:srgbClr val="00008B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0</xdr:colOff>
      <xdr:row>22</xdr:row>
      <xdr:rowOff>0</xdr:rowOff>
    </xdr:from>
    <xdr:to>
      <xdr:col>9</xdr:col>
      <xdr:colOff>0</xdr:colOff>
      <xdr:row>23</xdr:row>
      <xdr:rowOff>0</xdr:rowOff>
    </xdr:to>
    <xdr:sp macro="" textlink="">
      <xdr:nvSpPr>
        <xdr:cNvPr id="15" name="Note"/>
        <xdr:cNvSpPr/>
      </xdr:nvSpPr>
      <xdr:spPr>
        <a:xfrm>
          <a:off x="2688167" y="2243667"/>
          <a:ext cx="402166" cy="190500"/>
        </a:xfrm>
        <a:prstGeom prst="rect">
          <a:avLst/>
        </a:prstGeom>
        <a:solidFill>
          <a:srgbClr val="0000FF">
            <a:alpha val="5000"/>
          </a:srgbClr>
        </a:solidFill>
        <a:ln w="13970">
          <a:solidFill>
            <a:srgbClr val="00008B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0</xdr:colOff>
      <xdr:row>27</xdr:row>
      <xdr:rowOff>0</xdr:rowOff>
    </xdr:from>
    <xdr:to>
      <xdr:col>8</xdr:col>
      <xdr:colOff>0</xdr:colOff>
      <xdr:row>28</xdr:row>
      <xdr:rowOff>0</xdr:rowOff>
    </xdr:to>
    <xdr:sp macro="" textlink="">
      <xdr:nvSpPr>
        <xdr:cNvPr id="16" name="Note"/>
        <xdr:cNvSpPr/>
      </xdr:nvSpPr>
      <xdr:spPr>
        <a:xfrm>
          <a:off x="1883833" y="2243667"/>
          <a:ext cx="402167" cy="190500"/>
        </a:xfrm>
        <a:prstGeom prst="rect">
          <a:avLst/>
        </a:prstGeom>
        <a:solidFill>
          <a:srgbClr val="0000FF">
            <a:alpha val="5000"/>
          </a:srgbClr>
        </a:solidFill>
        <a:ln w="13970">
          <a:solidFill>
            <a:srgbClr val="00008B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9</xdr:col>
      <xdr:colOff>0</xdr:colOff>
      <xdr:row>27</xdr:row>
      <xdr:rowOff>0</xdr:rowOff>
    </xdr:from>
    <xdr:to>
      <xdr:col>10</xdr:col>
      <xdr:colOff>0</xdr:colOff>
      <xdr:row>28</xdr:row>
      <xdr:rowOff>0</xdr:rowOff>
    </xdr:to>
    <xdr:sp macro="" textlink="">
      <xdr:nvSpPr>
        <xdr:cNvPr id="17" name="Note"/>
        <xdr:cNvSpPr/>
      </xdr:nvSpPr>
      <xdr:spPr>
        <a:xfrm>
          <a:off x="2688167" y="2243667"/>
          <a:ext cx="402166" cy="190500"/>
        </a:xfrm>
        <a:prstGeom prst="rect">
          <a:avLst/>
        </a:prstGeom>
        <a:solidFill>
          <a:srgbClr val="0000FF">
            <a:alpha val="5000"/>
          </a:srgbClr>
        </a:solidFill>
        <a:ln w="13970">
          <a:solidFill>
            <a:srgbClr val="00008B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0</xdr:colOff>
      <xdr:row>32</xdr:row>
      <xdr:rowOff>0</xdr:rowOff>
    </xdr:from>
    <xdr:to>
      <xdr:col>9</xdr:col>
      <xdr:colOff>0</xdr:colOff>
      <xdr:row>33</xdr:row>
      <xdr:rowOff>0</xdr:rowOff>
    </xdr:to>
    <xdr:sp macro="" textlink="">
      <xdr:nvSpPr>
        <xdr:cNvPr id="18" name="Note"/>
        <xdr:cNvSpPr/>
      </xdr:nvSpPr>
      <xdr:spPr>
        <a:xfrm>
          <a:off x="1883833" y="2243667"/>
          <a:ext cx="402167" cy="190500"/>
        </a:xfrm>
        <a:prstGeom prst="rect">
          <a:avLst/>
        </a:prstGeom>
        <a:solidFill>
          <a:srgbClr val="0000FF">
            <a:alpha val="5000"/>
          </a:srgbClr>
        </a:solidFill>
        <a:ln w="13970">
          <a:solidFill>
            <a:srgbClr val="00008B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0</xdr:colOff>
      <xdr:row>32</xdr:row>
      <xdr:rowOff>0</xdr:rowOff>
    </xdr:from>
    <xdr:to>
      <xdr:col>11</xdr:col>
      <xdr:colOff>0</xdr:colOff>
      <xdr:row>33</xdr:row>
      <xdr:rowOff>0</xdr:rowOff>
    </xdr:to>
    <xdr:sp macro="" textlink="">
      <xdr:nvSpPr>
        <xdr:cNvPr id="19" name="Note"/>
        <xdr:cNvSpPr/>
      </xdr:nvSpPr>
      <xdr:spPr>
        <a:xfrm>
          <a:off x="2688167" y="2243667"/>
          <a:ext cx="402166" cy="190500"/>
        </a:xfrm>
        <a:prstGeom prst="rect">
          <a:avLst/>
        </a:prstGeom>
        <a:solidFill>
          <a:srgbClr val="0000FF">
            <a:alpha val="5000"/>
          </a:srgbClr>
        </a:solidFill>
        <a:ln w="13970">
          <a:solidFill>
            <a:srgbClr val="00008B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9</xdr:col>
      <xdr:colOff>0</xdr:colOff>
      <xdr:row>37</xdr:row>
      <xdr:rowOff>0</xdr:rowOff>
    </xdr:from>
    <xdr:to>
      <xdr:col>10</xdr:col>
      <xdr:colOff>0</xdr:colOff>
      <xdr:row>38</xdr:row>
      <xdr:rowOff>0</xdr:rowOff>
    </xdr:to>
    <xdr:sp macro="" textlink="">
      <xdr:nvSpPr>
        <xdr:cNvPr id="20" name="Note"/>
        <xdr:cNvSpPr/>
      </xdr:nvSpPr>
      <xdr:spPr>
        <a:xfrm>
          <a:off x="1883833" y="2243667"/>
          <a:ext cx="402167" cy="190500"/>
        </a:xfrm>
        <a:prstGeom prst="rect">
          <a:avLst/>
        </a:prstGeom>
        <a:solidFill>
          <a:srgbClr val="0000FF">
            <a:alpha val="5000"/>
          </a:srgbClr>
        </a:solidFill>
        <a:ln w="13970">
          <a:solidFill>
            <a:srgbClr val="00008B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0</xdr:colOff>
      <xdr:row>37</xdr:row>
      <xdr:rowOff>0</xdr:rowOff>
    </xdr:from>
    <xdr:to>
      <xdr:col>12</xdr:col>
      <xdr:colOff>0</xdr:colOff>
      <xdr:row>38</xdr:row>
      <xdr:rowOff>0</xdr:rowOff>
    </xdr:to>
    <xdr:sp macro="" textlink="">
      <xdr:nvSpPr>
        <xdr:cNvPr id="21" name="Note"/>
        <xdr:cNvSpPr/>
      </xdr:nvSpPr>
      <xdr:spPr>
        <a:xfrm>
          <a:off x="2688167" y="2243667"/>
          <a:ext cx="402166" cy="190500"/>
        </a:xfrm>
        <a:prstGeom prst="rect">
          <a:avLst/>
        </a:prstGeom>
        <a:solidFill>
          <a:srgbClr val="0000FF">
            <a:alpha val="5000"/>
          </a:srgbClr>
        </a:solidFill>
        <a:ln w="13970">
          <a:solidFill>
            <a:srgbClr val="00008B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0</xdr:colOff>
      <xdr:row>42</xdr:row>
      <xdr:rowOff>0</xdr:rowOff>
    </xdr:from>
    <xdr:to>
      <xdr:col>11</xdr:col>
      <xdr:colOff>0</xdr:colOff>
      <xdr:row>43</xdr:row>
      <xdr:rowOff>0</xdr:rowOff>
    </xdr:to>
    <xdr:sp macro="" textlink="">
      <xdr:nvSpPr>
        <xdr:cNvPr id="22" name="Note"/>
        <xdr:cNvSpPr/>
      </xdr:nvSpPr>
      <xdr:spPr>
        <a:xfrm>
          <a:off x="1883833" y="2243667"/>
          <a:ext cx="402167" cy="190500"/>
        </a:xfrm>
        <a:prstGeom prst="rect">
          <a:avLst/>
        </a:prstGeom>
        <a:solidFill>
          <a:srgbClr val="0000FF">
            <a:alpha val="5000"/>
          </a:srgbClr>
        </a:solidFill>
        <a:ln w="13970">
          <a:solidFill>
            <a:srgbClr val="00008B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12</xdr:col>
      <xdr:colOff>0</xdr:colOff>
      <xdr:row>42</xdr:row>
      <xdr:rowOff>0</xdr:rowOff>
    </xdr:from>
    <xdr:to>
      <xdr:col>13</xdr:col>
      <xdr:colOff>0</xdr:colOff>
      <xdr:row>43</xdr:row>
      <xdr:rowOff>0</xdr:rowOff>
    </xdr:to>
    <xdr:sp macro="" textlink="">
      <xdr:nvSpPr>
        <xdr:cNvPr id="23" name="Note"/>
        <xdr:cNvSpPr/>
      </xdr:nvSpPr>
      <xdr:spPr>
        <a:xfrm>
          <a:off x="2688167" y="2243667"/>
          <a:ext cx="402166" cy="190500"/>
        </a:xfrm>
        <a:prstGeom prst="rect">
          <a:avLst/>
        </a:prstGeom>
        <a:solidFill>
          <a:srgbClr val="0000FF">
            <a:alpha val="5000"/>
          </a:srgbClr>
        </a:solidFill>
        <a:ln w="13970">
          <a:solidFill>
            <a:srgbClr val="00008B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0</xdr:colOff>
      <xdr:row>47</xdr:row>
      <xdr:rowOff>0</xdr:rowOff>
    </xdr:from>
    <xdr:to>
      <xdr:col>12</xdr:col>
      <xdr:colOff>0</xdr:colOff>
      <xdr:row>48</xdr:row>
      <xdr:rowOff>0</xdr:rowOff>
    </xdr:to>
    <xdr:sp macro="" textlink="">
      <xdr:nvSpPr>
        <xdr:cNvPr id="24" name="Note"/>
        <xdr:cNvSpPr/>
      </xdr:nvSpPr>
      <xdr:spPr>
        <a:xfrm>
          <a:off x="1883833" y="2243667"/>
          <a:ext cx="402167" cy="190500"/>
        </a:xfrm>
        <a:prstGeom prst="rect">
          <a:avLst/>
        </a:prstGeom>
        <a:solidFill>
          <a:srgbClr val="0000FF">
            <a:alpha val="5000"/>
          </a:srgbClr>
        </a:solidFill>
        <a:ln w="13970">
          <a:solidFill>
            <a:srgbClr val="00008B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13</xdr:col>
      <xdr:colOff>0</xdr:colOff>
      <xdr:row>47</xdr:row>
      <xdr:rowOff>0</xdr:rowOff>
    </xdr:from>
    <xdr:to>
      <xdr:col>14</xdr:col>
      <xdr:colOff>0</xdr:colOff>
      <xdr:row>48</xdr:row>
      <xdr:rowOff>0</xdr:rowOff>
    </xdr:to>
    <xdr:sp macro="" textlink="">
      <xdr:nvSpPr>
        <xdr:cNvPr id="25" name="Note"/>
        <xdr:cNvSpPr/>
      </xdr:nvSpPr>
      <xdr:spPr>
        <a:xfrm>
          <a:off x="2688167" y="2243667"/>
          <a:ext cx="402166" cy="190500"/>
        </a:xfrm>
        <a:prstGeom prst="rect">
          <a:avLst/>
        </a:prstGeom>
        <a:solidFill>
          <a:srgbClr val="0000FF">
            <a:alpha val="5000"/>
          </a:srgbClr>
        </a:solidFill>
        <a:ln w="13970">
          <a:solidFill>
            <a:srgbClr val="00008B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0</xdr:colOff>
      <xdr:row>12</xdr:row>
      <xdr:rowOff>0</xdr:rowOff>
    </xdr:from>
    <xdr:to>
      <xdr:col>9</xdr:col>
      <xdr:colOff>0</xdr:colOff>
      <xdr:row>13</xdr:row>
      <xdr:rowOff>0</xdr:rowOff>
    </xdr:to>
    <xdr:sp macro="" textlink="">
      <xdr:nvSpPr>
        <xdr:cNvPr id="26" name="Note"/>
        <xdr:cNvSpPr/>
      </xdr:nvSpPr>
      <xdr:spPr>
        <a:xfrm>
          <a:off x="2762250" y="2434167"/>
          <a:ext cx="402167" cy="190500"/>
        </a:xfrm>
        <a:prstGeom prst="rect">
          <a:avLst/>
        </a:prstGeom>
        <a:solidFill>
          <a:srgbClr val="0000FF">
            <a:alpha val="5000"/>
          </a:srgbClr>
        </a:solidFill>
        <a:ln w="13970">
          <a:solidFill>
            <a:srgbClr val="00008B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9</xdr:col>
      <xdr:colOff>0</xdr:colOff>
      <xdr:row>17</xdr:row>
      <xdr:rowOff>0</xdr:rowOff>
    </xdr:from>
    <xdr:to>
      <xdr:col>10</xdr:col>
      <xdr:colOff>0</xdr:colOff>
      <xdr:row>18</xdr:row>
      <xdr:rowOff>0</xdr:rowOff>
    </xdr:to>
    <xdr:sp macro="" textlink="">
      <xdr:nvSpPr>
        <xdr:cNvPr id="27" name="Note"/>
        <xdr:cNvSpPr/>
      </xdr:nvSpPr>
      <xdr:spPr>
        <a:xfrm>
          <a:off x="2762250" y="2434167"/>
          <a:ext cx="402167" cy="190500"/>
        </a:xfrm>
        <a:prstGeom prst="rect">
          <a:avLst/>
        </a:prstGeom>
        <a:solidFill>
          <a:srgbClr val="0000FF">
            <a:alpha val="5000"/>
          </a:srgbClr>
        </a:solidFill>
        <a:ln w="13970">
          <a:solidFill>
            <a:srgbClr val="00008B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0</xdr:colOff>
      <xdr:row>22</xdr:row>
      <xdr:rowOff>0</xdr:rowOff>
    </xdr:from>
    <xdr:to>
      <xdr:col>11</xdr:col>
      <xdr:colOff>0</xdr:colOff>
      <xdr:row>23</xdr:row>
      <xdr:rowOff>0</xdr:rowOff>
    </xdr:to>
    <xdr:sp macro="" textlink="">
      <xdr:nvSpPr>
        <xdr:cNvPr id="28" name="Note"/>
        <xdr:cNvSpPr/>
      </xdr:nvSpPr>
      <xdr:spPr>
        <a:xfrm>
          <a:off x="2762250" y="2434167"/>
          <a:ext cx="402167" cy="190500"/>
        </a:xfrm>
        <a:prstGeom prst="rect">
          <a:avLst/>
        </a:prstGeom>
        <a:solidFill>
          <a:srgbClr val="0000FF">
            <a:alpha val="5000"/>
          </a:srgbClr>
        </a:solidFill>
        <a:ln w="13970">
          <a:solidFill>
            <a:srgbClr val="00008B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0</xdr:colOff>
      <xdr:row>27</xdr:row>
      <xdr:rowOff>0</xdr:rowOff>
    </xdr:from>
    <xdr:to>
      <xdr:col>12</xdr:col>
      <xdr:colOff>0</xdr:colOff>
      <xdr:row>28</xdr:row>
      <xdr:rowOff>0</xdr:rowOff>
    </xdr:to>
    <xdr:sp macro="" textlink="">
      <xdr:nvSpPr>
        <xdr:cNvPr id="29" name="Note"/>
        <xdr:cNvSpPr/>
      </xdr:nvSpPr>
      <xdr:spPr>
        <a:xfrm>
          <a:off x="2762250" y="2434167"/>
          <a:ext cx="402167" cy="190500"/>
        </a:xfrm>
        <a:prstGeom prst="rect">
          <a:avLst/>
        </a:prstGeom>
        <a:solidFill>
          <a:srgbClr val="0000FF">
            <a:alpha val="5000"/>
          </a:srgbClr>
        </a:solidFill>
        <a:ln w="13970">
          <a:solidFill>
            <a:srgbClr val="00008B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12</xdr:col>
      <xdr:colOff>0</xdr:colOff>
      <xdr:row>32</xdr:row>
      <xdr:rowOff>0</xdr:rowOff>
    </xdr:from>
    <xdr:to>
      <xdr:col>13</xdr:col>
      <xdr:colOff>0</xdr:colOff>
      <xdr:row>33</xdr:row>
      <xdr:rowOff>0</xdr:rowOff>
    </xdr:to>
    <xdr:sp macro="" textlink="">
      <xdr:nvSpPr>
        <xdr:cNvPr id="30" name="Note"/>
        <xdr:cNvSpPr/>
      </xdr:nvSpPr>
      <xdr:spPr>
        <a:xfrm>
          <a:off x="2762250" y="2434167"/>
          <a:ext cx="402167" cy="190500"/>
        </a:xfrm>
        <a:prstGeom prst="rect">
          <a:avLst/>
        </a:prstGeom>
        <a:solidFill>
          <a:srgbClr val="0000FF">
            <a:alpha val="5000"/>
          </a:srgbClr>
        </a:solidFill>
        <a:ln w="13970">
          <a:solidFill>
            <a:srgbClr val="00008B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13</xdr:col>
      <xdr:colOff>0</xdr:colOff>
      <xdr:row>37</xdr:row>
      <xdr:rowOff>0</xdr:rowOff>
    </xdr:from>
    <xdr:to>
      <xdr:col>14</xdr:col>
      <xdr:colOff>0</xdr:colOff>
      <xdr:row>38</xdr:row>
      <xdr:rowOff>0</xdr:rowOff>
    </xdr:to>
    <xdr:sp macro="" textlink="">
      <xdr:nvSpPr>
        <xdr:cNvPr id="31" name="Note"/>
        <xdr:cNvSpPr/>
      </xdr:nvSpPr>
      <xdr:spPr>
        <a:xfrm>
          <a:off x="2762250" y="2434167"/>
          <a:ext cx="402167" cy="190500"/>
        </a:xfrm>
        <a:prstGeom prst="rect">
          <a:avLst/>
        </a:prstGeom>
        <a:solidFill>
          <a:srgbClr val="0000FF">
            <a:alpha val="5000"/>
          </a:srgbClr>
        </a:solidFill>
        <a:ln w="13970">
          <a:solidFill>
            <a:srgbClr val="00008B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0</xdr:colOff>
      <xdr:row>42</xdr:row>
      <xdr:rowOff>0</xdr:rowOff>
    </xdr:from>
    <xdr:to>
      <xdr:col>15</xdr:col>
      <xdr:colOff>0</xdr:colOff>
      <xdr:row>43</xdr:row>
      <xdr:rowOff>0</xdr:rowOff>
    </xdr:to>
    <xdr:sp macro="" textlink="">
      <xdr:nvSpPr>
        <xdr:cNvPr id="32" name="Note"/>
        <xdr:cNvSpPr/>
      </xdr:nvSpPr>
      <xdr:spPr>
        <a:xfrm>
          <a:off x="2762250" y="2434167"/>
          <a:ext cx="402167" cy="190500"/>
        </a:xfrm>
        <a:prstGeom prst="rect">
          <a:avLst/>
        </a:prstGeom>
        <a:solidFill>
          <a:srgbClr val="0000FF">
            <a:alpha val="5000"/>
          </a:srgbClr>
        </a:solidFill>
        <a:ln w="13970">
          <a:solidFill>
            <a:srgbClr val="00008B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15</xdr:col>
      <xdr:colOff>0</xdr:colOff>
      <xdr:row>47</xdr:row>
      <xdr:rowOff>0</xdr:rowOff>
    </xdr:from>
    <xdr:to>
      <xdr:col>16</xdr:col>
      <xdr:colOff>0</xdr:colOff>
      <xdr:row>48</xdr:row>
      <xdr:rowOff>0</xdr:rowOff>
    </xdr:to>
    <xdr:sp macro="" textlink="">
      <xdr:nvSpPr>
        <xdr:cNvPr id="33" name="Note"/>
        <xdr:cNvSpPr/>
      </xdr:nvSpPr>
      <xdr:spPr>
        <a:xfrm>
          <a:off x="2762250" y="2434167"/>
          <a:ext cx="402167" cy="190500"/>
        </a:xfrm>
        <a:prstGeom prst="rect">
          <a:avLst/>
        </a:prstGeom>
        <a:solidFill>
          <a:srgbClr val="0000FF">
            <a:alpha val="5000"/>
          </a:srgbClr>
        </a:solidFill>
        <a:ln w="13970">
          <a:solidFill>
            <a:srgbClr val="00008B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15</xdr:row>
      <xdr:rowOff>0</xdr:rowOff>
    </xdr:from>
    <xdr:to>
      <xdr:col>4</xdr:col>
      <xdr:colOff>0</xdr:colOff>
      <xdr:row>16</xdr:row>
      <xdr:rowOff>0</xdr:rowOff>
    </xdr:to>
    <xdr:sp macro="" textlink="">
      <xdr:nvSpPr>
        <xdr:cNvPr id="2" name="Note"/>
        <xdr:cNvSpPr/>
      </xdr:nvSpPr>
      <xdr:spPr>
        <a:xfrm>
          <a:off x="1076325" y="2428875"/>
          <a:ext cx="476250" cy="190500"/>
        </a:xfrm>
        <a:prstGeom prst="rect">
          <a:avLst/>
        </a:prstGeom>
        <a:solidFill>
          <a:srgbClr val="0000FF">
            <a:alpha val="5000"/>
          </a:srgbClr>
        </a:solidFill>
        <a:ln w="13970">
          <a:solidFill>
            <a:srgbClr val="00008B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0</xdr:colOff>
      <xdr:row>20</xdr:row>
      <xdr:rowOff>0</xdr:rowOff>
    </xdr:from>
    <xdr:to>
      <xdr:col>5</xdr:col>
      <xdr:colOff>0</xdr:colOff>
      <xdr:row>21</xdr:row>
      <xdr:rowOff>0</xdr:rowOff>
    </xdr:to>
    <xdr:sp macro="" textlink="">
      <xdr:nvSpPr>
        <xdr:cNvPr id="3" name="Note"/>
        <xdr:cNvSpPr/>
      </xdr:nvSpPr>
      <xdr:spPr>
        <a:xfrm>
          <a:off x="1552575" y="2809875"/>
          <a:ext cx="400050" cy="190500"/>
        </a:xfrm>
        <a:prstGeom prst="rect">
          <a:avLst/>
        </a:prstGeom>
        <a:solidFill>
          <a:srgbClr val="0000FF">
            <a:alpha val="5000"/>
          </a:srgbClr>
        </a:solidFill>
        <a:ln w="13970">
          <a:solidFill>
            <a:srgbClr val="00008B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0</xdr:colOff>
      <xdr:row>25</xdr:row>
      <xdr:rowOff>0</xdr:rowOff>
    </xdr:from>
    <xdr:to>
      <xdr:col>7</xdr:col>
      <xdr:colOff>0</xdr:colOff>
      <xdr:row>26</xdr:row>
      <xdr:rowOff>0</xdr:rowOff>
    </xdr:to>
    <xdr:sp macro="" textlink="">
      <xdr:nvSpPr>
        <xdr:cNvPr id="4" name="Note"/>
        <xdr:cNvSpPr/>
      </xdr:nvSpPr>
      <xdr:spPr>
        <a:xfrm>
          <a:off x="1952625" y="3190875"/>
          <a:ext cx="400050" cy="190500"/>
        </a:xfrm>
        <a:prstGeom prst="rect">
          <a:avLst/>
        </a:prstGeom>
        <a:solidFill>
          <a:srgbClr val="0000FF">
            <a:alpha val="5000"/>
          </a:srgbClr>
        </a:solidFill>
        <a:ln w="13970">
          <a:solidFill>
            <a:srgbClr val="00008B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0</xdr:colOff>
      <xdr:row>30</xdr:row>
      <xdr:rowOff>0</xdr:rowOff>
    </xdr:from>
    <xdr:to>
      <xdr:col>9</xdr:col>
      <xdr:colOff>0</xdr:colOff>
      <xdr:row>31</xdr:row>
      <xdr:rowOff>0</xdr:rowOff>
    </xdr:to>
    <xdr:sp macro="" textlink="">
      <xdr:nvSpPr>
        <xdr:cNvPr id="5" name="Note"/>
        <xdr:cNvSpPr/>
      </xdr:nvSpPr>
      <xdr:spPr>
        <a:xfrm>
          <a:off x="2352675" y="3571875"/>
          <a:ext cx="400050" cy="190500"/>
        </a:xfrm>
        <a:prstGeom prst="rect">
          <a:avLst/>
        </a:prstGeom>
        <a:solidFill>
          <a:srgbClr val="0000FF">
            <a:alpha val="5000"/>
          </a:srgbClr>
        </a:solidFill>
        <a:ln w="13970">
          <a:solidFill>
            <a:srgbClr val="00008B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9</xdr:col>
      <xdr:colOff>0</xdr:colOff>
      <xdr:row>35</xdr:row>
      <xdr:rowOff>0</xdr:rowOff>
    </xdr:from>
    <xdr:to>
      <xdr:col>10</xdr:col>
      <xdr:colOff>0</xdr:colOff>
      <xdr:row>36</xdr:row>
      <xdr:rowOff>0</xdr:rowOff>
    </xdr:to>
    <xdr:sp macro="" textlink="">
      <xdr:nvSpPr>
        <xdr:cNvPr id="6" name="Note"/>
        <xdr:cNvSpPr/>
      </xdr:nvSpPr>
      <xdr:spPr>
        <a:xfrm>
          <a:off x="2752725" y="3952875"/>
          <a:ext cx="400050" cy="190500"/>
        </a:xfrm>
        <a:prstGeom prst="rect">
          <a:avLst/>
        </a:prstGeom>
        <a:solidFill>
          <a:srgbClr val="0000FF">
            <a:alpha val="5000"/>
          </a:srgbClr>
        </a:solidFill>
        <a:ln w="13970">
          <a:solidFill>
            <a:srgbClr val="00008B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0</xdr:colOff>
      <xdr:row>40</xdr:row>
      <xdr:rowOff>0</xdr:rowOff>
    </xdr:from>
    <xdr:to>
      <xdr:col>11</xdr:col>
      <xdr:colOff>0</xdr:colOff>
      <xdr:row>41</xdr:row>
      <xdr:rowOff>0</xdr:rowOff>
    </xdr:to>
    <xdr:sp macro="" textlink="">
      <xdr:nvSpPr>
        <xdr:cNvPr id="7" name="Note"/>
        <xdr:cNvSpPr/>
      </xdr:nvSpPr>
      <xdr:spPr>
        <a:xfrm>
          <a:off x="3152775" y="4333875"/>
          <a:ext cx="400050" cy="190500"/>
        </a:xfrm>
        <a:prstGeom prst="rect">
          <a:avLst/>
        </a:prstGeom>
        <a:solidFill>
          <a:srgbClr val="0000FF">
            <a:alpha val="5000"/>
          </a:srgbClr>
        </a:solidFill>
        <a:ln w="13970">
          <a:solidFill>
            <a:srgbClr val="00008B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12</xdr:col>
      <xdr:colOff>0</xdr:colOff>
      <xdr:row>45</xdr:row>
      <xdr:rowOff>0</xdr:rowOff>
    </xdr:from>
    <xdr:to>
      <xdr:col>13</xdr:col>
      <xdr:colOff>0</xdr:colOff>
      <xdr:row>46</xdr:row>
      <xdr:rowOff>0</xdr:rowOff>
    </xdr:to>
    <xdr:sp macro="" textlink="">
      <xdr:nvSpPr>
        <xdr:cNvPr id="8" name="Note"/>
        <xdr:cNvSpPr/>
      </xdr:nvSpPr>
      <xdr:spPr>
        <a:xfrm>
          <a:off x="3552825" y="4714875"/>
          <a:ext cx="400050" cy="190500"/>
        </a:xfrm>
        <a:prstGeom prst="rect">
          <a:avLst/>
        </a:prstGeom>
        <a:solidFill>
          <a:srgbClr val="0000FF">
            <a:alpha val="5000"/>
          </a:srgbClr>
        </a:solidFill>
        <a:ln w="13970">
          <a:solidFill>
            <a:srgbClr val="00008B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13</xdr:col>
      <xdr:colOff>0</xdr:colOff>
      <xdr:row>50</xdr:row>
      <xdr:rowOff>0</xdr:rowOff>
    </xdr:from>
    <xdr:to>
      <xdr:col>14</xdr:col>
      <xdr:colOff>0</xdr:colOff>
      <xdr:row>51</xdr:row>
      <xdr:rowOff>0</xdr:rowOff>
    </xdr:to>
    <xdr:sp macro="" textlink="">
      <xdr:nvSpPr>
        <xdr:cNvPr id="9" name="Note"/>
        <xdr:cNvSpPr/>
      </xdr:nvSpPr>
      <xdr:spPr>
        <a:xfrm>
          <a:off x="3952875" y="5095875"/>
          <a:ext cx="400050" cy="190500"/>
        </a:xfrm>
        <a:prstGeom prst="rect">
          <a:avLst/>
        </a:prstGeom>
        <a:solidFill>
          <a:srgbClr val="0000FF">
            <a:alpha val="5000"/>
          </a:srgbClr>
        </a:solidFill>
        <a:ln w="13970">
          <a:solidFill>
            <a:srgbClr val="00008B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0</xdr:colOff>
      <xdr:row>15</xdr:row>
      <xdr:rowOff>0</xdr:rowOff>
    </xdr:from>
    <xdr:to>
      <xdr:col>7</xdr:col>
      <xdr:colOff>0</xdr:colOff>
      <xdr:row>16</xdr:row>
      <xdr:rowOff>0</xdr:rowOff>
    </xdr:to>
    <xdr:sp macro="" textlink="">
      <xdr:nvSpPr>
        <xdr:cNvPr id="10" name="Note"/>
        <xdr:cNvSpPr/>
      </xdr:nvSpPr>
      <xdr:spPr>
        <a:xfrm>
          <a:off x="1952625" y="2428875"/>
          <a:ext cx="400050" cy="190500"/>
        </a:xfrm>
        <a:prstGeom prst="rect">
          <a:avLst/>
        </a:prstGeom>
        <a:solidFill>
          <a:srgbClr val="0000FF">
            <a:alpha val="5000"/>
          </a:srgbClr>
        </a:solidFill>
        <a:ln w="13970">
          <a:solidFill>
            <a:srgbClr val="00008B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9</xdr:col>
      <xdr:colOff>0</xdr:colOff>
      <xdr:row>15</xdr:row>
      <xdr:rowOff>0</xdr:rowOff>
    </xdr:from>
    <xdr:to>
      <xdr:col>10</xdr:col>
      <xdr:colOff>0</xdr:colOff>
      <xdr:row>16</xdr:row>
      <xdr:rowOff>0</xdr:rowOff>
    </xdr:to>
    <xdr:sp macro="" textlink="">
      <xdr:nvSpPr>
        <xdr:cNvPr id="11" name="Note"/>
        <xdr:cNvSpPr/>
      </xdr:nvSpPr>
      <xdr:spPr>
        <a:xfrm>
          <a:off x="2752725" y="2428875"/>
          <a:ext cx="400050" cy="190500"/>
        </a:xfrm>
        <a:prstGeom prst="rect">
          <a:avLst/>
        </a:prstGeom>
        <a:solidFill>
          <a:srgbClr val="0000FF">
            <a:alpha val="5000"/>
          </a:srgbClr>
        </a:solidFill>
        <a:ln w="13970">
          <a:solidFill>
            <a:srgbClr val="00008B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0</xdr:colOff>
      <xdr:row>20</xdr:row>
      <xdr:rowOff>0</xdr:rowOff>
    </xdr:from>
    <xdr:to>
      <xdr:col>9</xdr:col>
      <xdr:colOff>0</xdr:colOff>
      <xdr:row>21</xdr:row>
      <xdr:rowOff>0</xdr:rowOff>
    </xdr:to>
    <xdr:sp macro="" textlink="">
      <xdr:nvSpPr>
        <xdr:cNvPr id="12" name="Note"/>
        <xdr:cNvSpPr/>
      </xdr:nvSpPr>
      <xdr:spPr>
        <a:xfrm>
          <a:off x="2352675" y="2809875"/>
          <a:ext cx="400050" cy="190500"/>
        </a:xfrm>
        <a:prstGeom prst="rect">
          <a:avLst/>
        </a:prstGeom>
        <a:solidFill>
          <a:srgbClr val="0000FF">
            <a:alpha val="5000"/>
          </a:srgbClr>
        </a:solidFill>
        <a:ln w="13970">
          <a:solidFill>
            <a:srgbClr val="00008B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0</xdr:colOff>
      <xdr:row>20</xdr:row>
      <xdr:rowOff>0</xdr:rowOff>
    </xdr:from>
    <xdr:to>
      <xdr:col>11</xdr:col>
      <xdr:colOff>0</xdr:colOff>
      <xdr:row>21</xdr:row>
      <xdr:rowOff>0</xdr:rowOff>
    </xdr:to>
    <xdr:sp macro="" textlink="">
      <xdr:nvSpPr>
        <xdr:cNvPr id="13" name="Note"/>
        <xdr:cNvSpPr/>
      </xdr:nvSpPr>
      <xdr:spPr>
        <a:xfrm>
          <a:off x="3152775" y="2809875"/>
          <a:ext cx="400050" cy="190500"/>
        </a:xfrm>
        <a:prstGeom prst="rect">
          <a:avLst/>
        </a:prstGeom>
        <a:solidFill>
          <a:srgbClr val="0000FF">
            <a:alpha val="5000"/>
          </a:srgbClr>
        </a:solidFill>
        <a:ln w="13970">
          <a:solidFill>
            <a:srgbClr val="00008B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9</xdr:col>
      <xdr:colOff>0</xdr:colOff>
      <xdr:row>25</xdr:row>
      <xdr:rowOff>0</xdr:rowOff>
    </xdr:from>
    <xdr:to>
      <xdr:col>10</xdr:col>
      <xdr:colOff>0</xdr:colOff>
      <xdr:row>26</xdr:row>
      <xdr:rowOff>0</xdr:rowOff>
    </xdr:to>
    <xdr:sp macro="" textlink="">
      <xdr:nvSpPr>
        <xdr:cNvPr id="14" name="Note"/>
        <xdr:cNvSpPr/>
      </xdr:nvSpPr>
      <xdr:spPr>
        <a:xfrm>
          <a:off x="2752725" y="3190875"/>
          <a:ext cx="400050" cy="190500"/>
        </a:xfrm>
        <a:prstGeom prst="rect">
          <a:avLst/>
        </a:prstGeom>
        <a:solidFill>
          <a:srgbClr val="0000FF">
            <a:alpha val="5000"/>
          </a:srgbClr>
        </a:solidFill>
        <a:ln w="13970">
          <a:solidFill>
            <a:srgbClr val="00008B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12</xdr:col>
      <xdr:colOff>0</xdr:colOff>
      <xdr:row>25</xdr:row>
      <xdr:rowOff>0</xdr:rowOff>
    </xdr:from>
    <xdr:to>
      <xdr:col>13</xdr:col>
      <xdr:colOff>0</xdr:colOff>
      <xdr:row>26</xdr:row>
      <xdr:rowOff>0</xdr:rowOff>
    </xdr:to>
    <xdr:sp macro="" textlink="">
      <xdr:nvSpPr>
        <xdr:cNvPr id="15" name="Note"/>
        <xdr:cNvSpPr/>
      </xdr:nvSpPr>
      <xdr:spPr>
        <a:xfrm>
          <a:off x="3552825" y="3190875"/>
          <a:ext cx="400050" cy="190500"/>
        </a:xfrm>
        <a:prstGeom prst="rect">
          <a:avLst/>
        </a:prstGeom>
        <a:solidFill>
          <a:srgbClr val="0000FF">
            <a:alpha val="5000"/>
          </a:srgbClr>
        </a:solidFill>
        <a:ln w="13970">
          <a:solidFill>
            <a:srgbClr val="00008B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0</xdr:colOff>
      <xdr:row>30</xdr:row>
      <xdr:rowOff>0</xdr:rowOff>
    </xdr:from>
    <xdr:to>
      <xdr:col>11</xdr:col>
      <xdr:colOff>0</xdr:colOff>
      <xdr:row>31</xdr:row>
      <xdr:rowOff>0</xdr:rowOff>
    </xdr:to>
    <xdr:sp macro="" textlink="">
      <xdr:nvSpPr>
        <xdr:cNvPr id="16" name="Note"/>
        <xdr:cNvSpPr/>
      </xdr:nvSpPr>
      <xdr:spPr>
        <a:xfrm>
          <a:off x="3152775" y="3571875"/>
          <a:ext cx="400050" cy="190500"/>
        </a:xfrm>
        <a:prstGeom prst="rect">
          <a:avLst/>
        </a:prstGeom>
        <a:solidFill>
          <a:srgbClr val="0000FF">
            <a:alpha val="5000"/>
          </a:srgbClr>
        </a:solidFill>
        <a:ln w="13970">
          <a:solidFill>
            <a:srgbClr val="00008B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13</xdr:col>
      <xdr:colOff>0</xdr:colOff>
      <xdr:row>30</xdr:row>
      <xdr:rowOff>0</xdr:rowOff>
    </xdr:from>
    <xdr:to>
      <xdr:col>14</xdr:col>
      <xdr:colOff>0</xdr:colOff>
      <xdr:row>31</xdr:row>
      <xdr:rowOff>0</xdr:rowOff>
    </xdr:to>
    <xdr:sp macro="" textlink="">
      <xdr:nvSpPr>
        <xdr:cNvPr id="17" name="Note"/>
        <xdr:cNvSpPr/>
      </xdr:nvSpPr>
      <xdr:spPr>
        <a:xfrm>
          <a:off x="3952875" y="3571875"/>
          <a:ext cx="400050" cy="190500"/>
        </a:xfrm>
        <a:prstGeom prst="rect">
          <a:avLst/>
        </a:prstGeom>
        <a:solidFill>
          <a:srgbClr val="0000FF">
            <a:alpha val="5000"/>
          </a:srgbClr>
        </a:solidFill>
        <a:ln w="13970">
          <a:solidFill>
            <a:srgbClr val="00008B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12</xdr:col>
      <xdr:colOff>0</xdr:colOff>
      <xdr:row>35</xdr:row>
      <xdr:rowOff>0</xdr:rowOff>
    </xdr:from>
    <xdr:to>
      <xdr:col>13</xdr:col>
      <xdr:colOff>0</xdr:colOff>
      <xdr:row>36</xdr:row>
      <xdr:rowOff>0</xdr:rowOff>
    </xdr:to>
    <xdr:sp macro="" textlink="">
      <xdr:nvSpPr>
        <xdr:cNvPr id="18" name="Note"/>
        <xdr:cNvSpPr/>
      </xdr:nvSpPr>
      <xdr:spPr>
        <a:xfrm>
          <a:off x="3552825" y="3952875"/>
          <a:ext cx="400050" cy="190500"/>
        </a:xfrm>
        <a:prstGeom prst="rect">
          <a:avLst/>
        </a:prstGeom>
        <a:solidFill>
          <a:srgbClr val="0000FF">
            <a:alpha val="5000"/>
          </a:srgbClr>
        </a:solidFill>
        <a:ln w="13970">
          <a:solidFill>
            <a:srgbClr val="00008B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15</xdr:col>
      <xdr:colOff>0</xdr:colOff>
      <xdr:row>35</xdr:row>
      <xdr:rowOff>0</xdr:rowOff>
    </xdr:from>
    <xdr:to>
      <xdr:col>16</xdr:col>
      <xdr:colOff>0</xdr:colOff>
      <xdr:row>36</xdr:row>
      <xdr:rowOff>0</xdr:rowOff>
    </xdr:to>
    <xdr:sp macro="" textlink="">
      <xdr:nvSpPr>
        <xdr:cNvPr id="19" name="Note"/>
        <xdr:cNvSpPr/>
      </xdr:nvSpPr>
      <xdr:spPr>
        <a:xfrm>
          <a:off x="4352925" y="3952875"/>
          <a:ext cx="400050" cy="190500"/>
        </a:xfrm>
        <a:prstGeom prst="rect">
          <a:avLst/>
        </a:prstGeom>
        <a:solidFill>
          <a:srgbClr val="0000FF">
            <a:alpha val="5000"/>
          </a:srgbClr>
        </a:solidFill>
        <a:ln w="13970">
          <a:solidFill>
            <a:srgbClr val="00008B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13</xdr:col>
      <xdr:colOff>0</xdr:colOff>
      <xdr:row>40</xdr:row>
      <xdr:rowOff>0</xdr:rowOff>
    </xdr:from>
    <xdr:to>
      <xdr:col>14</xdr:col>
      <xdr:colOff>0</xdr:colOff>
      <xdr:row>41</xdr:row>
      <xdr:rowOff>0</xdr:rowOff>
    </xdr:to>
    <xdr:sp macro="" textlink="">
      <xdr:nvSpPr>
        <xdr:cNvPr id="20" name="Note"/>
        <xdr:cNvSpPr/>
      </xdr:nvSpPr>
      <xdr:spPr>
        <a:xfrm>
          <a:off x="3952875" y="4333875"/>
          <a:ext cx="400050" cy="190500"/>
        </a:xfrm>
        <a:prstGeom prst="rect">
          <a:avLst/>
        </a:prstGeom>
        <a:solidFill>
          <a:srgbClr val="0000FF">
            <a:alpha val="5000"/>
          </a:srgbClr>
        </a:solidFill>
        <a:ln w="13970">
          <a:solidFill>
            <a:srgbClr val="00008B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16</xdr:col>
      <xdr:colOff>0</xdr:colOff>
      <xdr:row>40</xdr:row>
      <xdr:rowOff>0</xdr:rowOff>
    </xdr:from>
    <xdr:to>
      <xdr:col>17</xdr:col>
      <xdr:colOff>0</xdr:colOff>
      <xdr:row>41</xdr:row>
      <xdr:rowOff>0</xdr:rowOff>
    </xdr:to>
    <xdr:sp macro="" textlink="">
      <xdr:nvSpPr>
        <xdr:cNvPr id="21" name="Note"/>
        <xdr:cNvSpPr/>
      </xdr:nvSpPr>
      <xdr:spPr>
        <a:xfrm>
          <a:off x="4752975" y="4333875"/>
          <a:ext cx="400050" cy="190500"/>
        </a:xfrm>
        <a:prstGeom prst="rect">
          <a:avLst/>
        </a:prstGeom>
        <a:solidFill>
          <a:srgbClr val="0000FF">
            <a:alpha val="5000"/>
          </a:srgbClr>
        </a:solidFill>
        <a:ln w="13970">
          <a:solidFill>
            <a:srgbClr val="00008B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15</xdr:col>
      <xdr:colOff>0</xdr:colOff>
      <xdr:row>45</xdr:row>
      <xdr:rowOff>0</xdr:rowOff>
    </xdr:from>
    <xdr:to>
      <xdr:col>16</xdr:col>
      <xdr:colOff>0</xdr:colOff>
      <xdr:row>46</xdr:row>
      <xdr:rowOff>0</xdr:rowOff>
    </xdr:to>
    <xdr:sp macro="" textlink="">
      <xdr:nvSpPr>
        <xdr:cNvPr id="22" name="Note"/>
        <xdr:cNvSpPr/>
      </xdr:nvSpPr>
      <xdr:spPr>
        <a:xfrm>
          <a:off x="4352925" y="4714875"/>
          <a:ext cx="400050" cy="190500"/>
        </a:xfrm>
        <a:prstGeom prst="rect">
          <a:avLst/>
        </a:prstGeom>
        <a:solidFill>
          <a:srgbClr val="0000FF">
            <a:alpha val="5000"/>
          </a:srgbClr>
        </a:solidFill>
        <a:ln w="13970">
          <a:solidFill>
            <a:srgbClr val="00008B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17</xdr:col>
      <xdr:colOff>0</xdr:colOff>
      <xdr:row>45</xdr:row>
      <xdr:rowOff>0</xdr:rowOff>
    </xdr:from>
    <xdr:to>
      <xdr:col>18</xdr:col>
      <xdr:colOff>0</xdr:colOff>
      <xdr:row>46</xdr:row>
      <xdr:rowOff>0</xdr:rowOff>
    </xdr:to>
    <xdr:sp macro="" textlink="">
      <xdr:nvSpPr>
        <xdr:cNvPr id="23" name="Note"/>
        <xdr:cNvSpPr/>
      </xdr:nvSpPr>
      <xdr:spPr>
        <a:xfrm>
          <a:off x="5153025" y="4714875"/>
          <a:ext cx="400050" cy="190500"/>
        </a:xfrm>
        <a:prstGeom prst="rect">
          <a:avLst/>
        </a:prstGeom>
        <a:solidFill>
          <a:srgbClr val="0000FF">
            <a:alpha val="5000"/>
          </a:srgbClr>
        </a:solidFill>
        <a:ln w="13970">
          <a:solidFill>
            <a:srgbClr val="00008B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16</xdr:col>
      <xdr:colOff>0</xdr:colOff>
      <xdr:row>50</xdr:row>
      <xdr:rowOff>0</xdr:rowOff>
    </xdr:from>
    <xdr:to>
      <xdr:col>17</xdr:col>
      <xdr:colOff>0</xdr:colOff>
      <xdr:row>51</xdr:row>
      <xdr:rowOff>0</xdr:rowOff>
    </xdr:to>
    <xdr:sp macro="" textlink="">
      <xdr:nvSpPr>
        <xdr:cNvPr id="24" name="Note"/>
        <xdr:cNvSpPr/>
      </xdr:nvSpPr>
      <xdr:spPr>
        <a:xfrm>
          <a:off x="4752975" y="5095875"/>
          <a:ext cx="400050" cy="190500"/>
        </a:xfrm>
        <a:prstGeom prst="rect">
          <a:avLst/>
        </a:prstGeom>
        <a:solidFill>
          <a:srgbClr val="0000FF">
            <a:alpha val="5000"/>
          </a:srgbClr>
        </a:solidFill>
        <a:ln w="13970">
          <a:solidFill>
            <a:srgbClr val="00008B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19</xdr:col>
      <xdr:colOff>0</xdr:colOff>
      <xdr:row>50</xdr:row>
      <xdr:rowOff>0</xdr:rowOff>
    </xdr:from>
    <xdr:to>
      <xdr:col>20</xdr:col>
      <xdr:colOff>0</xdr:colOff>
      <xdr:row>51</xdr:row>
      <xdr:rowOff>0</xdr:rowOff>
    </xdr:to>
    <xdr:sp macro="" textlink="">
      <xdr:nvSpPr>
        <xdr:cNvPr id="25" name="Note"/>
        <xdr:cNvSpPr/>
      </xdr:nvSpPr>
      <xdr:spPr>
        <a:xfrm>
          <a:off x="5553075" y="5095875"/>
          <a:ext cx="400050" cy="190500"/>
        </a:xfrm>
        <a:prstGeom prst="rect">
          <a:avLst/>
        </a:prstGeom>
        <a:solidFill>
          <a:srgbClr val="0000FF">
            <a:alpha val="5000"/>
          </a:srgbClr>
        </a:solidFill>
        <a:ln w="13970">
          <a:solidFill>
            <a:srgbClr val="00008B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12</xdr:col>
      <xdr:colOff>0</xdr:colOff>
      <xdr:row>15</xdr:row>
      <xdr:rowOff>0</xdr:rowOff>
    </xdr:from>
    <xdr:to>
      <xdr:col>13</xdr:col>
      <xdr:colOff>0</xdr:colOff>
      <xdr:row>16</xdr:row>
      <xdr:rowOff>0</xdr:rowOff>
    </xdr:to>
    <xdr:sp macro="" textlink="">
      <xdr:nvSpPr>
        <xdr:cNvPr id="26" name="Note"/>
        <xdr:cNvSpPr/>
      </xdr:nvSpPr>
      <xdr:spPr>
        <a:xfrm>
          <a:off x="4318000" y="3005667"/>
          <a:ext cx="402167" cy="190500"/>
        </a:xfrm>
        <a:prstGeom prst="rect">
          <a:avLst/>
        </a:prstGeom>
        <a:solidFill>
          <a:srgbClr val="0000FF">
            <a:alpha val="5000"/>
          </a:srgbClr>
        </a:solidFill>
        <a:ln w="13970">
          <a:solidFill>
            <a:srgbClr val="00008B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27" name="Note"/>
        <xdr:cNvSpPr/>
      </xdr:nvSpPr>
      <xdr:spPr>
        <a:xfrm>
          <a:off x="4318000" y="3005667"/>
          <a:ext cx="402167" cy="190500"/>
        </a:xfrm>
        <a:prstGeom prst="rect">
          <a:avLst/>
        </a:prstGeom>
        <a:solidFill>
          <a:srgbClr val="0000FF">
            <a:alpha val="5000"/>
          </a:srgbClr>
        </a:solidFill>
        <a:ln w="13970">
          <a:solidFill>
            <a:srgbClr val="00008B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15</xdr:col>
      <xdr:colOff>0</xdr:colOff>
      <xdr:row>25</xdr:row>
      <xdr:rowOff>0</xdr:rowOff>
    </xdr:from>
    <xdr:to>
      <xdr:col>16</xdr:col>
      <xdr:colOff>0</xdr:colOff>
      <xdr:row>26</xdr:row>
      <xdr:rowOff>0</xdr:rowOff>
    </xdr:to>
    <xdr:sp macro="" textlink="">
      <xdr:nvSpPr>
        <xdr:cNvPr id="28" name="Note"/>
        <xdr:cNvSpPr/>
      </xdr:nvSpPr>
      <xdr:spPr>
        <a:xfrm>
          <a:off x="4318000" y="3005667"/>
          <a:ext cx="402167" cy="190500"/>
        </a:xfrm>
        <a:prstGeom prst="rect">
          <a:avLst/>
        </a:prstGeom>
        <a:solidFill>
          <a:srgbClr val="0000FF">
            <a:alpha val="5000"/>
          </a:srgbClr>
        </a:solidFill>
        <a:ln w="13970">
          <a:solidFill>
            <a:srgbClr val="00008B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16</xdr:col>
      <xdr:colOff>0</xdr:colOff>
      <xdr:row>30</xdr:row>
      <xdr:rowOff>0</xdr:rowOff>
    </xdr:from>
    <xdr:to>
      <xdr:col>17</xdr:col>
      <xdr:colOff>0</xdr:colOff>
      <xdr:row>31</xdr:row>
      <xdr:rowOff>0</xdr:rowOff>
    </xdr:to>
    <xdr:sp macro="" textlink="">
      <xdr:nvSpPr>
        <xdr:cNvPr id="29" name="Note"/>
        <xdr:cNvSpPr/>
      </xdr:nvSpPr>
      <xdr:spPr>
        <a:xfrm>
          <a:off x="4318000" y="3005667"/>
          <a:ext cx="402167" cy="190500"/>
        </a:xfrm>
        <a:prstGeom prst="rect">
          <a:avLst/>
        </a:prstGeom>
        <a:solidFill>
          <a:srgbClr val="0000FF">
            <a:alpha val="5000"/>
          </a:srgbClr>
        </a:solidFill>
        <a:ln w="13970">
          <a:solidFill>
            <a:srgbClr val="00008B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17</xdr:col>
      <xdr:colOff>0</xdr:colOff>
      <xdr:row>35</xdr:row>
      <xdr:rowOff>0</xdr:rowOff>
    </xdr:from>
    <xdr:to>
      <xdr:col>18</xdr:col>
      <xdr:colOff>0</xdr:colOff>
      <xdr:row>36</xdr:row>
      <xdr:rowOff>0</xdr:rowOff>
    </xdr:to>
    <xdr:sp macro="" textlink="">
      <xdr:nvSpPr>
        <xdr:cNvPr id="30" name="Note"/>
        <xdr:cNvSpPr/>
      </xdr:nvSpPr>
      <xdr:spPr>
        <a:xfrm>
          <a:off x="4318000" y="3005667"/>
          <a:ext cx="402167" cy="190500"/>
        </a:xfrm>
        <a:prstGeom prst="rect">
          <a:avLst/>
        </a:prstGeom>
        <a:solidFill>
          <a:srgbClr val="0000FF">
            <a:alpha val="5000"/>
          </a:srgbClr>
        </a:solidFill>
        <a:ln w="13970">
          <a:solidFill>
            <a:srgbClr val="00008B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19</xdr:col>
      <xdr:colOff>0</xdr:colOff>
      <xdr:row>40</xdr:row>
      <xdr:rowOff>0</xdr:rowOff>
    </xdr:from>
    <xdr:to>
      <xdr:col>20</xdr:col>
      <xdr:colOff>0</xdr:colOff>
      <xdr:row>41</xdr:row>
      <xdr:rowOff>0</xdr:rowOff>
    </xdr:to>
    <xdr:sp macro="" textlink="">
      <xdr:nvSpPr>
        <xdr:cNvPr id="31" name="Note"/>
        <xdr:cNvSpPr/>
      </xdr:nvSpPr>
      <xdr:spPr>
        <a:xfrm>
          <a:off x="4318000" y="3005667"/>
          <a:ext cx="402167" cy="190500"/>
        </a:xfrm>
        <a:prstGeom prst="rect">
          <a:avLst/>
        </a:prstGeom>
        <a:solidFill>
          <a:srgbClr val="0000FF">
            <a:alpha val="5000"/>
          </a:srgbClr>
        </a:solidFill>
        <a:ln w="13970">
          <a:solidFill>
            <a:srgbClr val="00008B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22</xdr:col>
      <xdr:colOff>0</xdr:colOff>
      <xdr:row>50</xdr:row>
      <xdr:rowOff>0</xdr:rowOff>
    </xdr:from>
    <xdr:to>
      <xdr:col>23</xdr:col>
      <xdr:colOff>0</xdr:colOff>
      <xdr:row>51</xdr:row>
      <xdr:rowOff>0</xdr:rowOff>
    </xdr:to>
    <xdr:sp macro="" textlink="">
      <xdr:nvSpPr>
        <xdr:cNvPr id="33" name="Note"/>
        <xdr:cNvSpPr/>
      </xdr:nvSpPr>
      <xdr:spPr>
        <a:xfrm>
          <a:off x="4318000" y="3005667"/>
          <a:ext cx="402167" cy="190500"/>
        </a:xfrm>
        <a:prstGeom prst="rect">
          <a:avLst/>
        </a:prstGeom>
        <a:solidFill>
          <a:srgbClr val="0000FF">
            <a:alpha val="5000"/>
          </a:srgbClr>
        </a:solidFill>
        <a:ln w="13970">
          <a:solidFill>
            <a:srgbClr val="00008B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21</xdr:col>
      <xdr:colOff>0</xdr:colOff>
      <xdr:row>45</xdr:row>
      <xdr:rowOff>0</xdr:rowOff>
    </xdr:from>
    <xdr:to>
      <xdr:col>22</xdr:col>
      <xdr:colOff>0</xdr:colOff>
      <xdr:row>46</xdr:row>
      <xdr:rowOff>0</xdr:rowOff>
    </xdr:to>
    <xdr:sp macro="" textlink="">
      <xdr:nvSpPr>
        <xdr:cNvPr id="35" name="Note"/>
        <xdr:cNvSpPr/>
      </xdr:nvSpPr>
      <xdr:spPr>
        <a:xfrm>
          <a:off x="8741833" y="5291667"/>
          <a:ext cx="402167" cy="190500"/>
        </a:xfrm>
        <a:prstGeom prst="rect">
          <a:avLst/>
        </a:prstGeom>
        <a:solidFill>
          <a:srgbClr val="0000FF">
            <a:alpha val="5000"/>
          </a:srgbClr>
        </a:solidFill>
        <a:ln w="13970">
          <a:solidFill>
            <a:srgbClr val="00008B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11</xdr:row>
      <xdr:rowOff>0</xdr:rowOff>
    </xdr:from>
    <xdr:to>
      <xdr:col>3</xdr:col>
      <xdr:colOff>0</xdr:colOff>
      <xdr:row>12</xdr:row>
      <xdr:rowOff>0</xdr:rowOff>
    </xdr:to>
    <xdr:sp macro="" textlink="">
      <xdr:nvSpPr>
        <xdr:cNvPr id="2" name="Note"/>
        <xdr:cNvSpPr/>
      </xdr:nvSpPr>
      <xdr:spPr>
        <a:xfrm>
          <a:off x="1076325" y="2428875"/>
          <a:ext cx="476250" cy="190500"/>
        </a:xfrm>
        <a:prstGeom prst="rect">
          <a:avLst/>
        </a:prstGeom>
        <a:solidFill>
          <a:srgbClr val="0000FF">
            <a:alpha val="5000"/>
          </a:srgbClr>
        </a:solidFill>
        <a:ln w="13970">
          <a:solidFill>
            <a:srgbClr val="00008B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0</xdr:colOff>
      <xdr:row>16</xdr:row>
      <xdr:rowOff>0</xdr:rowOff>
    </xdr:from>
    <xdr:to>
      <xdr:col>4</xdr:col>
      <xdr:colOff>0</xdr:colOff>
      <xdr:row>17</xdr:row>
      <xdr:rowOff>0</xdr:rowOff>
    </xdr:to>
    <xdr:sp macro="" textlink="">
      <xdr:nvSpPr>
        <xdr:cNvPr id="3" name="Note"/>
        <xdr:cNvSpPr/>
      </xdr:nvSpPr>
      <xdr:spPr>
        <a:xfrm>
          <a:off x="1552575" y="2809875"/>
          <a:ext cx="400050" cy="190500"/>
        </a:xfrm>
        <a:prstGeom prst="rect">
          <a:avLst/>
        </a:prstGeom>
        <a:solidFill>
          <a:srgbClr val="0000FF">
            <a:alpha val="5000"/>
          </a:srgbClr>
        </a:solidFill>
        <a:ln w="13970">
          <a:solidFill>
            <a:srgbClr val="00008B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0</xdr:colOff>
      <xdr:row>21</xdr:row>
      <xdr:rowOff>0</xdr:rowOff>
    </xdr:from>
    <xdr:to>
      <xdr:col>5</xdr:col>
      <xdr:colOff>0</xdr:colOff>
      <xdr:row>22</xdr:row>
      <xdr:rowOff>0</xdr:rowOff>
    </xdr:to>
    <xdr:sp macro="" textlink="">
      <xdr:nvSpPr>
        <xdr:cNvPr id="4" name="Note"/>
        <xdr:cNvSpPr/>
      </xdr:nvSpPr>
      <xdr:spPr>
        <a:xfrm>
          <a:off x="1952625" y="3190875"/>
          <a:ext cx="400050" cy="190500"/>
        </a:xfrm>
        <a:prstGeom prst="rect">
          <a:avLst/>
        </a:prstGeom>
        <a:solidFill>
          <a:srgbClr val="0000FF">
            <a:alpha val="5000"/>
          </a:srgbClr>
        </a:solidFill>
        <a:ln w="13970">
          <a:solidFill>
            <a:srgbClr val="00008B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26</xdr:row>
      <xdr:rowOff>0</xdr:rowOff>
    </xdr:from>
    <xdr:to>
      <xdr:col>6</xdr:col>
      <xdr:colOff>0</xdr:colOff>
      <xdr:row>27</xdr:row>
      <xdr:rowOff>0</xdr:rowOff>
    </xdr:to>
    <xdr:sp macro="" textlink="">
      <xdr:nvSpPr>
        <xdr:cNvPr id="5" name="Note"/>
        <xdr:cNvSpPr/>
      </xdr:nvSpPr>
      <xdr:spPr>
        <a:xfrm>
          <a:off x="2352675" y="3571875"/>
          <a:ext cx="400050" cy="190500"/>
        </a:xfrm>
        <a:prstGeom prst="rect">
          <a:avLst/>
        </a:prstGeom>
        <a:solidFill>
          <a:srgbClr val="0000FF">
            <a:alpha val="5000"/>
          </a:srgbClr>
        </a:solidFill>
        <a:ln w="13970">
          <a:solidFill>
            <a:srgbClr val="00008B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0</xdr:colOff>
      <xdr:row>31</xdr:row>
      <xdr:rowOff>0</xdr:rowOff>
    </xdr:from>
    <xdr:to>
      <xdr:col>7</xdr:col>
      <xdr:colOff>0</xdr:colOff>
      <xdr:row>32</xdr:row>
      <xdr:rowOff>0</xdr:rowOff>
    </xdr:to>
    <xdr:sp macro="" textlink="">
      <xdr:nvSpPr>
        <xdr:cNvPr id="6" name="Note"/>
        <xdr:cNvSpPr/>
      </xdr:nvSpPr>
      <xdr:spPr>
        <a:xfrm>
          <a:off x="2752725" y="3952875"/>
          <a:ext cx="400050" cy="190500"/>
        </a:xfrm>
        <a:prstGeom prst="rect">
          <a:avLst/>
        </a:prstGeom>
        <a:solidFill>
          <a:srgbClr val="0000FF">
            <a:alpha val="5000"/>
          </a:srgbClr>
        </a:solidFill>
        <a:ln w="13970">
          <a:solidFill>
            <a:srgbClr val="00008B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0</xdr:colOff>
      <xdr:row>36</xdr:row>
      <xdr:rowOff>0</xdr:rowOff>
    </xdr:from>
    <xdr:to>
      <xdr:col>8</xdr:col>
      <xdr:colOff>0</xdr:colOff>
      <xdr:row>37</xdr:row>
      <xdr:rowOff>0</xdr:rowOff>
    </xdr:to>
    <xdr:sp macro="" textlink="">
      <xdr:nvSpPr>
        <xdr:cNvPr id="7" name="Note"/>
        <xdr:cNvSpPr/>
      </xdr:nvSpPr>
      <xdr:spPr>
        <a:xfrm>
          <a:off x="3152775" y="4333875"/>
          <a:ext cx="400050" cy="190500"/>
        </a:xfrm>
        <a:prstGeom prst="rect">
          <a:avLst/>
        </a:prstGeom>
        <a:solidFill>
          <a:srgbClr val="0000FF">
            <a:alpha val="5000"/>
          </a:srgbClr>
        </a:solidFill>
        <a:ln w="13970">
          <a:solidFill>
            <a:srgbClr val="00008B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0</xdr:colOff>
      <xdr:row>41</xdr:row>
      <xdr:rowOff>0</xdr:rowOff>
    </xdr:from>
    <xdr:to>
      <xdr:col>9</xdr:col>
      <xdr:colOff>0</xdr:colOff>
      <xdr:row>42</xdr:row>
      <xdr:rowOff>0</xdr:rowOff>
    </xdr:to>
    <xdr:sp macro="" textlink="">
      <xdr:nvSpPr>
        <xdr:cNvPr id="8" name="Note"/>
        <xdr:cNvSpPr/>
      </xdr:nvSpPr>
      <xdr:spPr>
        <a:xfrm>
          <a:off x="3552825" y="4714875"/>
          <a:ext cx="400050" cy="190500"/>
        </a:xfrm>
        <a:prstGeom prst="rect">
          <a:avLst/>
        </a:prstGeom>
        <a:solidFill>
          <a:srgbClr val="0000FF">
            <a:alpha val="5000"/>
          </a:srgbClr>
        </a:solidFill>
        <a:ln w="13970">
          <a:solidFill>
            <a:srgbClr val="00008B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9</xdr:col>
      <xdr:colOff>0</xdr:colOff>
      <xdr:row>46</xdr:row>
      <xdr:rowOff>0</xdr:rowOff>
    </xdr:from>
    <xdr:to>
      <xdr:col>10</xdr:col>
      <xdr:colOff>0</xdr:colOff>
      <xdr:row>47</xdr:row>
      <xdr:rowOff>0</xdr:rowOff>
    </xdr:to>
    <xdr:sp macro="" textlink="">
      <xdr:nvSpPr>
        <xdr:cNvPr id="9" name="Note"/>
        <xdr:cNvSpPr/>
      </xdr:nvSpPr>
      <xdr:spPr>
        <a:xfrm>
          <a:off x="3952875" y="5095875"/>
          <a:ext cx="400050" cy="190500"/>
        </a:xfrm>
        <a:prstGeom prst="rect">
          <a:avLst/>
        </a:prstGeom>
        <a:solidFill>
          <a:srgbClr val="0000FF">
            <a:alpha val="5000"/>
          </a:srgbClr>
        </a:solidFill>
        <a:ln w="13970">
          <a:solidFill>
            <a:srgbClr val="00008B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0</xdr:colOff>
      <xdr:row>11</xdr:row>
      <xdr:rowOff>0</xdr:rowOff>
    </xdr:from>
    <xdr:to>
      <xdr:col>5</xdr:col>
      <xdr:colOff>0</xdr:colOff>
      <xdr:row>12</xdr:row>
      <xdr:rowOff>0</xdr:rowOff>
    </xdr:to>
    <xdr:sp macro="" textlink="">
      <xdr:nvSpPr>
        <xdr:cNvPr id="10" name="Note"/>
        <xdr:cNvSpPr/>
      </xdr:nvSpPr>
      <xdr:spPr>
        <a:xfrm>
          <a:off x="1952625" y="2428875"/>
          <a:ext cx="400050" cy="190500"/>
        </a:xfrm>
        <a:prstGeom prst="rect">
          <a:avLst/>
        </a:prstGeom>
        <a:solidFill>
          <a:srgbClr val="0000FF">
            <a:alpha val="5000"/>
          </a:srgbClr>
        </a:solidFill>
        <a:ln w="13970">
          <a:solidFill>
            <a:srgbClr val="00008B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0</xdr:colOff>
      <xdr:row>11</xdr:row>
      <xdr:rowOff>0</xdr:rowOff>
    </xdr:from>
    <xdr:to>
      <xdr:col>7</xdr:col>
      <xdr:colOff>0</xdr:colOff>
      <xdr:row>12</xdr:row>
      <xdr:rowOff>0</xdr:rowOff>
    </xdr:to>
    <xdr:sp macro="" textlink="">
      <xdr:nvSpPr>
        <xdr:cNvPr id="11" name="Note"/>
        <xdr:cNvSpPr/>
      </xdr:nvSpPr>
      <xdr:spPr>
        <a:xfrm>
          <a:off x="2752725" y="2428875"/>
          <a:ext cx="400050" cy="190500"/>
        </a:xfrm>
        <a:prstGeom prst="rect">
          <a:avLst/>
        </a:prstGeom>
        <a:solidFill>
          <a:srgbClr val="0000FF">
            <a:alpha val="5000"/>
          </a:srgbClr>
        </a:solidFill>
        <a:ln w="13970">
          <a:solidFill>
            <a:srgbClr val="00008B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16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12" name="Note"/>
        <xdr:cNvSpPr/>
      </xdr:nvSpPr>
      <xdr:spPr>
        <a:xfrm>
          <a:off x="2352675" y="2809875"/>
          <a:ext cx="400050" cy="190500"/>
        </a:xfrm>
        <a:prstGeom prst="rect">
          <a:avLst/>
        </a:prstGeom>
        <a:solidFill>
          <a:srgbClr val="0000FF">
            <a:alpha val="5000"/>
          </a:srgbClr>
        </a:solidFill>
        <a:ln w="13970">
          <a:solidFill>
            <a:srgbClr val="00008B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0</xdr:colOff>
      <xdr:row>16</xdr:row>
      <xdr:rowOff>0</xdr:rowOff>
    </xdr:from>
    <xdr:to>
      <xdr:col>8</xdr:col>
      <xdr:colOff>0</xdr:colOff>
      <xdr:row>17</xdr:row>
      <xdr:rowOff>0</xdr:rowOff>
    </xdr:to>
    <xdr:sp macro="" textlink="">
      <xdr:nvSpPr>
        <xdr:cNvPr id="13" name="Note"/>
        <xdr:cNvSpPr/>
      </xdr:nvSpPr>
      <xdr:spPr>
        <a:xfrm>
          <a:off x="3152775" y="2809875"/>
          <a:ext cx="400050" cy="190500"/>
        </a:xfrm>
        <a:prstGeom prst="rect">
          <a:avLst/>
        </a:prstGeom>
        <a:solidFill>
          <a:srgbClr val="0000FF">
            <a:alpha val="5000"/>
          </a:srgbClr>
        </a:solidFill>
        <a:ln w="13970">
          <a:solidFill>
            <a:srgbClr val="00008B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0</xdr:colOff>
      <xdr:row>21</xdr:row>
      <xdr:rowOff>0</xdr:rowOff>
    </xdr:from>
    <xdr:to>
      <xdr:col>7</xdr:col>
      <xdr:colOff>0</xdr:colOff>
      <xdr:row>22</xdr:row>
      <xdr:rowOff>0</xdr:rowOff>
    </xdr:to>
    <xdr:sp macro="" textlink="">
      <xdr:nvSpPr>
        <xdr:cNvPr id="14" name="Note"/>
        <xdr:cNvSpPr/>
      </xdr:nvSpPr>
      <xdr:spPr>
        <a:xfrm>
          <a:off x="2752725" y="3190875"/>
          <a:ext cx="400050" cy="190500"/>
        </a:xfrm>
        <a:prstGeom prst="rect">
          <a:avLst/>
        </a:prstGeom>
        <a:solidFill>
          <a:srgbClr val="0000FF">
            <a:alpha val="5000"/>
          </a:srgbClr>
        </a:solidFill>
        <a:ln w="13970">
          <a:solidFill>
            <a:srgbClr val="00008B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0</xdr:colOff>
      <xdr:row>21</xdr:row>
      <xdr:rowOff>0</xdr:rowOff>
    </xdr:from>
    <xdr:to>
      <xdr:col>9</xdr:col>
      <xdr:colOff>0</xdr:colOff>
      <xdr:row>22</xdr:row>
      <xdr:rowOff>0</xdr:rowOff>
    </xdr:to>
    <xdr:sp macro="" textlink="">
      <xdr:nvSpPr>
        <xdr:cNvPr id="15" name="Note"/>
        <xdr:cNvSpPr/>
      </xdr:nvSpPr>
      <xdr:spPr>
        <a:xfrm>
          <a:off x="3552825" y="3190875"/>
          <a:ext cx="400050" cy="190500"/>
        </a:xfrm>
        <a:prstGeom prst="rect">
          <a:avLst/>
        </a:prstGeom>
        <a:solidFill>
          <a:srgbClr val="0000FF">
            <a:alpha val="5000"/>
          </a:srgbClr>
        </a:solidFill>
        <a:ln w="13970">
          <a:solidFill>
            <a:srgbClr val="00008B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0</xdr:colOff>
      <xdr:row>26</xdr:row>
      <xdr:rowOff>0</xdr:rowOff>
    </xdr:from>
    <xdr:to>
      <xdr:col>8</xdr:col>
      <xdr:colOff>0</xdr:colOff>
      <xdr:row>27</xdr:row>
      <xdr:rowOff>0</xdr:rowOff>
    </xdr:to>
    <xdr:sp macro="" textlink="">
      <xdr:nvSpPr>
        <xdr:cNvPr id="16" name="Note"/>
        <xdr:cNvSpPr/>
      </xdr:nvSpPr>
      <xdr:spPr>
        <a:xfrm>
          <a:off x="3152775" y="3571875"/>
          <a:ext cx="400050" cy="190500"/>
        </a:xfrm>
        <a:prstGeom prst="rect">
          <a:avLst/>
        </a:prstGeom>
        <a:solidFill>
          <a:srgbClr val="0000FF">
            <a:alpha val="5000"/>
          </a:srgbClr>
        </a:solidFill>
        <a:ln w="13970">
          <a:solidFill>
            <a:srgbClr val="00008B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9</xdr:col>
      <xdr:colOff>0</xdr:colOff>
      <xdr:row>26</xdr:row>
      <xdr:rowOff>0</xdr:rowOff>
    </xdr:from>
    <xdr:to>
      <xdr:col>10</xdr:col>
      <xdr:colOff>0</xdr:colOff>
      <xdr:row>27</xdr:row>
      <xdr:rowOff>0</xdr:rowOff>
    </xdr:to>
    <xdr:sp macro="" textlink="">
      <xdr:nvSpPr>
        <xdr:cNvPr id="17" name="Note"/>
        <xdr:cNvSpPr/>
      </xdr:nvSpPr>
      <xdr:spPr>
        <a:xfrm>
          <a:off x="3952875" y="3571875"/>
          <a:ext cx="400050" cy="190500"/>
        </a:xfrm>
        <a:prstGeom prst="rect">
          <a:avLst/>
        </a:prstGeom>
        <a:solidFill>
          <a:srgbClr val="0000FF">
            <a:alpha val="5000"/>
          </a:srgbClr>
        </a:solidFill>
        <a:ln w="13970">
          <a:solidFill>
            <a:srgbClr val="00008B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0</xdr:colOff>
      <xdr:row>31</xdr:row>
      <xdr:rowOff>0</xdr:rowOff>
    </xdr:from>
    <xdr:to>
      <xdr:col>9</xdr:col>
      <xdr:colOff>0</xdr:colOff>
      <xdr:row>32</xdr:row>
      <xdr:rowOff>0</xdr:rowOff>
    </xdr:to>
    <xdr:sp macro="" textlink="">
      <xdr:nvSpPr>
        <xdr:cNvPr id="18" name="Note"/>
        <xdr:cNvSpPr/>
      </xdr:nvSpPr>
      <xdr:spPr>
        <a:xfrm>
          <a:off x="3552825" y="3952875"/>
          <a:ext cx="400050" cy="190500"/>
        </a:xfrm>
        <a:prstGeom prst="rect">
          <a:avLst/>
        </a:prstGeom>
        <a:solidFill>
          <a:srgbClr val="0000FF">
            <a:alpha val="5000"/>
          </a:srgbClr>
        </a:solidFill>
        <a:ln w="13970">
          <a:solidFill>
            <a:srgbClr val="00008B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0</xdr:colOff>
      <xdr:row>31</xdr:row>
      <xdr:rowOff>0</xdr:rowOff>
    </xdr:from>
    <xdr:to>
      <xdr:col>11</xdr:col>
      <xdr:colOff>0</xdr:colOff>
      <xdr:row>32</xdr:row>
      <xdr:rowOff>0</xdr:rowOff>
    </xdr:to>
    <xdr:sp macro="" textlink="">
      <xdr:nvSpPr>
        <xdr:cNvPr id="19" name="Note"/>
        <xdr:cNvSpPr/>
      </xdr:nvSpPr>
      <xdr:spPr>
        <a:xfrm>
          <a:off x="4352925" y="3952875"/>
          <a:ext cx="400050" cy="190500"/>
        </a:xfrm>
        <a:prstGeom prst="rect">
          <a:avLst/>
        </a:prstGeom>
        <a:solidFill>
          <a:srgbClr val="0000FF">
            <a:alpha val="5000"/>
          </a:srgbClr>
        </a:solidFill>
        <a:ln w="13970">
          <a:solidFill>
            <a:srgbClr val="00008B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9</xdr:col>
      <xdr:colOff>0</xdr:colOff>
      <xdr:row>36</xdr:row>
      <xdr:rowOff>0</xdr:rowOff>
    </xdr:from>
    <xdr:to>
      <xdr:col>10</xdr:col>
      <xdr:colOff>0</xdr:colOff>
      <xdr:row>37</xdr:row>
      <xdr:rowOff>0</xdr:rowOff>
    </xdr:to>
    <xdr:sp macro="" textlink="">
      <xdr:nvSpPr>
        <xdr:cNvPr id="20" name="Note"/>
        <xdr:cNvSpPr/>
      </xdr:nvSpPr>
      <xdr:spPr>
        <a:xfrm>
          <a:off x="3952875" y="4333875"/>
          <a:ext cx="400050" cy="190500"/>
        </a:xfrm>
        <a:prstGeom prst="rect">
          <a:avLst/>
        </a:prstGeom>
        <a:solidFill>
          <a:srgbClr val="0000FF">
            <a:alpha val="5000"/>
          </a:srgbClr>
        </a:solidFill>
        <a:ln w="13970">
          <a:solidFill>
            <a:srgbClr val="00008B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0</xdr:colOff>
      <xdr:row>36</xdr:row>
      <xdr:rowOff>0</xdr:rowOff>
    </xdr:from>
    <xdr:to>
      <xdr:col>12</xdr:col>
      <xdr:colOff>0</xdr:colOff>
      <xdr:row>37</xdr:row>
      <xdr:rowOff>0</xdr:rowOff>
    </xdr:to>
    <xdr:sp macro="" textlink="">
      <xdr:nvSpPr>
        <xdr:cNvPr id="21" name="Note"/>
        <xdr:cNvSpPr/>
      </xdr:nvSpPr>
      <xdr:spPr>
        <a:xfrm>
          <a:off x="4752975" y="4333875"/>
          <a:ext cx="400050" cy="190500"/>
        </a:xfrm>
        <a:prstGeom prst="rect">
          <a:avLst/>
        </a:prstGeom>
        <a:solidFill>
          <a:srgbClr val="0000FF">
            <a:alpha val="5000"/>
          </a:srgbClr>
        </a:solidFill>
        <a:ln w="13970">
          <a:solidFill>
            <a:srgbClr val="00008B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0</xdr:colOff>
      <xdr:row>41</xdr:row>
      <xdr:rowOff>0</xdr:rowOff>
    </xdr:from>
    <xdr:to>
      <xdr:col>11</xdr:col>
      <xdr:colOff>0</xdr:colOff>
      <xdr:row>42</xdr:row>
      <xdr:rowOff>0</xdr:rowOff>
    </xdr:to>
    <xdr:sp macro="" textlink="">
      <xdr:nvSpPr>
        <xdr:cNvPr id="22" name="Note"/>
        <xdr:cNvSpPr/>
      </xdr:nvSpPr>
      <xdr:spPr>
        <a:xfrm>
          <a:off x="4352925" y="4714875"/>
          <a:ext cx="400050" cy="190500"/>
        </a:xfrm>
        <a:prstGeom prst="rect">
          <a:avLst/>
        </a:prstGeom>
        <a:solidFill>
          <a:srgbClr val="0000FF">
            <a:alpha val="5000"/>
          </a:srgbClr>
        </a:solidFill>
        <a:ln w="13970">
          <a:solidFill>
            <a:srgbClr val="00008B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12</xdr:col>
      <xdr:colOff>0</xdr:colOff>
      <xdr:row>41</xdr:row>
      <xdr:rowOff>0</xdr:rowOff>
    </xdr:from>
    <xdr:to>
      <xdr:col>13</xdr:col>
      <xdr:colOff>0</xdr:colOff>
      <xdr:row>42</xdr:row>
      <xdr:rowOff>0</xdr:rowOff>
    </xdr:to>
    <xdr:sp macro="" textlink="">
      <xdr:nvSpPr>
        <xdr:cNvPr id="23" name="Note"/>
        <xdr:cNvSpPr/>
      </xdr:nvSpPr>
      <xdr:spPr>
        <a:xfrm>
          <a:off x="5153025" y="4714875"/>
          <a:ext cx="400050" cy="190500"/>
        </a:xfrm>
        <a:prstGeom prst="rect">
          <a:avLst/>
        </a:prstGeom>
        <a:solidFill>
          <a:srgbClr val="0000FF">
            <a:alpha val="5000"/>
          </a:srgbClr>
        </a:solidFill>
        <a:ln w="13970">
          <a:solidFill>
            <a:srgbClr val="00008B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0</xdr:colOff>
      <xdr:row>46</xdr:row>
      <xdr:rowOff>0</xdr:rowOff>
    </xdr:from>
    <xdr:to>
      <xdr:col>12</xdr:col>
      <xdr:colOff>0</xdr:colOff>
      <xdr:row>47</xdr:row>
      <xdr:rowOff>0</xdr:rowOff>
    </xdr:to>
    <xdr:sp macro="" textlink="">
      <xdr:nvSpPr>
        <xdr:cNvPr id="24" name="Note"/>
        <xdr:cNvSpPr/>
      </xdr:nvSpPr>
      <xdr:spPr>
        <a:xfrm>
          <a:off x="4752975" y="5095875"/>
          <a:ext cx="400050" cy="190500"/>
        </a:xfrm>
        <a:prstGeom prst="rect">
          <a:avLst/>
        </a:prstGeom>
        <a:solidFill>
          <a:srgbClr val="0000FF">
            <a:alpha val="5000"/>
          </a:srgbClr>
        </a:solidFill>
        <a:ln w="13970">
          <a:solidFill>
            <a:srgbClr val="00008B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13</xdr:col>
      <xdr:colOff>0</xdr:colOff>
      <xdr:row>46</xdr:row>
      <xdr:rowOff>0</xdr:rowOff>
    </xdr:from>
    <xdr:to>
      <xdr:col>14</xdr:col>
      <xdr:colOff>0</xdr:colOff>
      <xdr:row>47</xdr:row>
      <xdr:rowOff>0</xdr:rowOff>
    </xdr:to>
    <xdr:sp macro="" textlink="">
      <xdr:nvSpPr>
        <xdr:cNvPr id="25" name="Note"/>
        <xdr:cNvSpPr/>
      </xdr:nvSpPr>
      <xdr:spPr>
        <a:xfrm>
          <a:off x="5553075" y="5095875"/>
          <a:ext cx="400050" cy="190500"/>
        </a:xfrm>
        <a:prstGeom prst="rect">
          <a:avLst/>
        </a:prstGeom>
        <a:solidFill>
          <a:srgbClr val="0000FF">
            <a:alpha val="5000"/>
          </a:srgbClr>
        </a:solidFill>
        <a:ln w="13970">
          <a:solidFill>
            <a:srgbClr val="00008B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0</xdr:colOff>
      <xdr:row>11</xdr:row>
      <xdr:rowOff>0</xdr:rowOff>
    </xdr:from>
    <xdr:to>
      <xdr:col>9</xdr:col>
      <xdr:colOff>0</xdr:colOff>
      <xdr:row>12</xdr:row>
      <xdr:rowOff>0</xdr:rowOff>
    </xdr:to>
    <xdr:sp macro="" textlink="">
      <xdr:nvSpPr>
        <xdr:cNvPr id="26" name="Note"/>
        <xdr:cNvSpPr/>
      </xdr:nvSpPr>
      <xdr:spPr>
        <a:xfrm>
          <a:off x="3552825" y="2428875"/>
          <a:ext cx="400050" cy="190500"/>
        </a:xfrm>
        <a:prstGeom prst="rect">
          <a:avLst/>
        </a:prstGeom>
        <a:solidFill>
          <a:srgbClr val="0000FF">
            <a:alpha val="5000"/>
          </a:srgbClr>
        </a:solidFill>
        <a:ln w="13970">
          <a:solidFill>
            <a:srgbClr val="00008B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9</xdr:col>
      <xdr:colOff>0</xdr:colOff>
      <xdr:row>16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27" name="Note"/>
        <xdr:cNvSpPr/>
      </xdr:nvSpPr>
      <xdr:spPr>
        <a:xfrm>
          <a:off x="3952875" y="2809875"/>
          <a:ext cx="400050" cy="190500"/>
        </a:xfrm>
        <a:prstGeom prst="rect">
          <a:avLst/>
        </a:prstGeom>
        <a:solidFill>
          <a:srgbClr val="0000FF">
            <a:alpha val="5000"/>
          </a:srgbClr>
        </a:solidFill>
        <a:ln w="13970">
          <a:solidFill>
            <a:srgbClr val="00008B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0</xdr:colOff>
      <xdr:row>21</xdr:row>
      <xdr:rowOff>0</xdr:rowOff>
    </xdr:from>
    <xdr:to>
      <xdr:col>11</xdr:col>
      <xdr:colOff>0</xdr:colOff>
      <xdr:row>22</xdr:row>
      <xdr:rowOff>0</xdr:rowOff>
    </xdr:to>
    <xdr:sp macro="" textlink="">
      <xdr:nvSpPr>
        <xdr:cNvPr id="28" name="Note"/>
        <xdr:cNvSpPr/>
      </xdr:nvSpPr>
      <xdr:spPr>
        <a:xfrm>
          <a:off x="4352925" y="3190875"/>
          <a:ext cx="400050" cy="190500"/>
        </a:xfrm>
        <a:prstGeom prst="rect">
          <a:avLst/>
        </a:prstGeom>
        <a:solidFill>
          <a:srgbClr val="0000FF">
            <a:alpha val="5000"/>
          </a:srgbClr>
        </a:solidFill>
        <a:ln w="13970">
          <a:solidFill>
            <a:srgbClr val="00008B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0</xdr:colOff>
      <xdr:row>26</xdr:row>
      <xdr:rowOff>0</xdr:rowOff>
    </xdr:from>
    <xdr:to>
      <xdr:col>12</xdr:col>
      <xdr:colOff>0</xdr:colOff>
      <xdr:row>27</xdr:row>
      <xdr:rowOff>0</xdr:rowOff>
    </xdr:to>
    <xdr:sp macro="" textlink="">
      <xdr:nvSpPr>
        <xdr:cNvPr id="29" name="Note"/>
        <xdr:cNvSpPr/>
      </xdr:nvSpPr>
      <xdr:spPr>
        <a:xfrm>
          <a:off x="4752975" y="3571875"/>
          <a:ext cx="400050" cy="190500"/>
        </a:xfrm>
        <a:prstGeom prst="rect">
          <a:avLst/>
        </a:prstGeom>
        <a:solidFill>
          <a:srgbClr val="0000FF">
            <a:alpha val="5000"/>
          </a:srgbClr>
        </a:solidFill>
        <a:ln w="13970">
          <a:solidFill>
            <a:srgbClr val="00008B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12</xdr:col>
      <xdr:colOff>0</xdr:colOff>
      <xdr:row>31</xdr:row>
      <xdr:rowOff>0</xdr:rowOff>
    </xdr:from>
    <xdr:to>
      <xdr:col>13</xdr:col>
      <xdr:colOff>0</xdr:colOff>
      <xdr:row>32</xdr:row>
      <xdr:rowOff>0</xdr:rowOff>
    </xdr:to>
    <xdr:sp macro="" textlink="">
      <xdr:nvSpPr>
        <xdr:cNvPr id="30" name="Note"/>
        <xdr:cNvSpPr/>
      </xdr:nvSpPr>
      <xdr:spPr>
        <a:xfrm>
          <a:off x="5153025" y="3952875"/>
          <a:ext cx="400050" cy="190500"/>
        </a:xfrm>
        <a:prstGeom prst="rect">
          <a:avLst/>
        </a:prstGeom>
        <a:solidFill>
          <a:srgbClr val="0000FF">
            <a:alpha val="5000"/>
          </a:srgbClr>
        </a:solidFill>
        <a:ln w="13970">
          <a:solidFill>
            <a:srgbClr val="00008B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13</xdr:col>
      <xdr:colOff>0</xdr:colOff>
      <xdr:row>36</xdr:row>
      <xdr:rowOff>0</xdr:rowOff>
    </xdr:from>
    <xdr:to>
      <xdr:col>14</xdr:col>
      <xdr:colOff>0</xdr:colOff>
      <xdr:row>37</xdr:row>
      <xdr:rowOff>0</xdr:rowOff>
    </xdr:to>
    <xdr:sp macro="" textlink="">
      <xdr:nvSpPr>
        <xdr:cNvPr id="31" name="Note"/>
        <xdr:cNvSpPr/>
      </xdr:nvSpPr>
      <xdr:spPr>
        <a:xfrm>
          <a:off x="5553075" y="4333875"/>
          <a:ext cx="400050" cy="190500"/>
        </a:xfrm>
        <a:prstGeom prst="rect">
          <a:avLst/>
        </a:prstGeom>
        <a:solidFill>
          <a:srgbClr val="0000FF">
            <a:alpha val="5000"/>
          </a:srgbClr>
        </a:solidFill>
        <a:ln w="13970">
          <a:solidFill>
            <a:srgbClr val="00008B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0</xdr:colOff>
      <xdr:row>41</xdr:row>
      <xdr:rowOff>0</xdr:rowOff>
    </xdr:from>
    <xdr:to>
      <xdr:col>15</xdr:col>
      <xdr:colOff>0</xdr:colOff>
      <xdr:row>42</xdr:row>
      <xdr:rowOff>0</xdr:rowOff>
    </xdr:to>
    <xdr:sp macro="" textlink="">
      <xdr:nvSpPr>
        <xdr:cNvPr id="32" name="Note"/>
        <xdr:cNvSpPr/>
      </xdr:nvSpPr>
      <xdr:spPr>
        <a:xfrm>
          <a:off x="5953125" y="4714875"/>
          <a:ext cx="400050" cy="190500"/>
        </a:xfrm>
        <a:prstGeom prst="rect">
          <a:avLst/>
        </a:prstGeom>
        <a:solidFill>
          <a:srgbClr val="0000FF">
            <a:alpha val="5000"/>
          </a:srgbClr>
        </a:solidFill>
        <a:ln w="13970">
          <a:solidFill>
            <a:srgbClr val="00008B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15</xdr:col>
      <xdr:colOff>0</xdr:colOff>
      <xdr:row>46</xdr:row>
      <xdr:rowOff>0</xdr:rowOff>
    </xdr:from>
    <xdr:to>
      <xdr:col>16</xdr:col>
      <xdr:colOff>0</xdr:colOff>
      <xdr:row>47</xdr:row>
      <xdr:rowOff>0</xdr:rowOff>
    </xdr:to>
    <xdr:sp macro="" textlink="">
      <xdr:nvSpPr>
        <xdr:cNvPr id="33" name="Note"/>
        <xdr:cNvSpPr/>
      </xdr:nvSpPr>
      <xdr:spPr>
        <a:xfrm>
          <a:off x="6353175" y="5095875"/>
          <a:ext cx="400050" cy="190500"/>
        </a:xfrm>
        <a:prstGeom prst="rect">
          <a:avLst/>
        </a:prstGeom>
        <a:solidFill>
          <a:srgbClr val="0000FF">
            <a:alpha val="5000"/>
          </a:srgbClr>
        </a:solidFill>
        <a:ln w="13970">
          <a:solidFill>
            <a:srgbClr val="00008B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1"/>
  <sheetViews>
    <sheetView zoomScaleNormal="100" workbookViewId="0"/>
  </sheetViews>
  <sheetFormatPr defaultRowHeight="15" x14ac:dyDescent="0.25"/>
  <cols>
    <col min="1" max="1" width="10.140625" bestFit="1" customWidth="1"/>
    <col min="2" max="2" width="6" customWidth="1"/>
    <col min="3" max="3" width="7.140625" customWidth="1"/>
    <col min="4" max="17" width="6" customWidth="1"/>
  </cols>
  <sheetData>
    <row r="1" spans="1:17" ht="23.25" x14ac:dyDescent="0.35">
      <c r="A1" s="4" t="s">
        <v>0</v>
      </c>
    </row>
    <row r="2" spans="1:17" x14ac:dyDescent="0.25">
      <c r="A2" s="5" t="s">
        <v>3</v>
      </c>
      <c r="B2">
        <f>_xll.MExcel.MExcelFunctions.keyToPitch(C2)</f>
        <v>440</v>
      </c>
      <c r="C2" t="s">
        <v>4</v>
      </c>
    </row>
    <row r="3" spans="1:17" x14ac:dyDescent="0.25">
      <c r="A3" s="5" t="s">
        <v>15</v>
      </c>
      <c r="B3">
        <v>4</v>
      </c>
    </row>
    <row r="4" spans="1:17" x14ac:dyDescent="0.25">
      <c r="A4" s="5"/>
    </row>
    <row r="5" spans="1:17" x14ac:dyDescent="0.25">
      <c r="A5" s="5"/>
      <c r="B5" s="5" t="s">
        <v>17</v>
      </c>
      <c r="C5" s="5" t="s">
        <v>18</v>
      </c>
    </row>
    <row r="6" spans="1:17" x14ac:dyDescent="0.25">
      <c r="A6" s="5" t="s">
        <v>1</v>
      </c>
      <c r="B6" s="1">
        <f>2/1</f>
        <v>2</v>
      </c>
      <c r="C6" s="2">
        <f>_xll.MExcel.MExcelFunctions.toCent(B6)</f>
        <v>1200</v>
      </c>
    </row>
    <row r="7" spans="1:17" x14ac:dyDescent="0.25">
      <c r="A7" s="5" t="s">
        <v>2</v>
      </c>
      <c r="B7" s="1">
        <f>3/2</f>
        <v>1.5</v>
      </c>
      <c r="C7" s="2">
        <f>_xll.MExcel.MExcelFunctions.toCent(B7)</f>
        <v>701.95500086538743</v>
      </c>
    </row>
    <row r="8" spans="1:17" x14ac:dyDescent="0.25">
      <c r="A8" s="5" t="s">
        <v>16</v>
      </c>
      <c r="B8" s="1">
        <f>Pure5th*Pure5th*Pure5th*Pure5th/(Octave*Octave)</f>
        <v>1.265625</v>
      </c>
      <c r="C8" s="2">
        <f>_xll.MExcel.MExcelFunctions.toCent(B8)</f>
        <v>407.82000346154967</v>
      </c>
    </row>
    <row r="9" spans="1:17" x14ac:dyDescent="0.25">
      <c r="A9" s="5"/>
    </row>
    <row r="10" spans="1:17" ht="18" x14ac:dyDescent="0.35">
      <c r="A10" s="5"/>
      <c r="B10" s="5" t="s">
        <v>6</v>
      </c>
      <c r="C10" s="3" t="s">
        <v>7</v>
      </c>
      <c r="D10" s="3" t="s">
        <v>8</v>
      </c>
      <c r="E10" s="3" t="s">
        <v>9</v>
      </c>
      <c r="F10" s="3" t="s">
        <v>10</v>
      </c>
      <c r="G10" s="3" t="s">
        <v>11</v>
      </c>
      <c r="H10" s="3" t="s">
        <v>12</v>
      </c>
      <c r="I10" s="3" t="s">
        <v>13</v>
      </c>
      <c r="J10" s="3" t="s">
        <v>7</v>
      </c>
      <c r="K10" s="3" t="s">
        <v>8</v>
      </c>
      <c r="L10" s="3" t="s">
        <v>9</v>
      </c>
      <c r="M10" s="3" t="s">
        <v>10</v>
      </c>
      <c r="N10" s="3" t="s">
        <v>11</v>
      </c>
      <c r="O10" s="3" t="s">
        <v>12</v>
      </c>
      <c r="P10" s="3" t="s">
        <v>13</v>
      </c>
      <c r="Q10" s="3" t="s">
        <v>7</v>
      </c>
    </row>
    <row r="11" spans="1:17" x14ac:dyDescent="0.25">
      <c r="A11" s="5"/>
      <c r="B11" s="5" t="s">
        <v>5</v>
      </c>
      <c r="C11" s="2">
        <f>Reference/Octave</f>
        <v>220</v>
      </c>
      <c r="D11" s="2">
        <f>G11*Pure5th/Octave</f>
        <v>247.5</v>
      </c>
      <c r="E11" s="2">
        <f>H11*Pure5th/Octave</f>
        <v>278.4375</v>
      </c>
      <c r="F11" s="2">
        <f>J11/Pure5th</f>
        <v>293.33333333333331</v>
      </c>
      <c r="G11" s="2">
        <f>C11*Pure5th</f>
        <v>330</v>
      </c>
      <c r="H11" s="2">
        <f>D11*Pure5th</f>
        <v>371.25</v>
      </c>
      <c r="I11" s="2">
        <f>E11*Pure5th</f>
        <v>417.65625</v>
      </c>
      <c r="J11" s="2">
        <f>C11*Octave</f>
        <v>440</v>
      </c>
      <c r="K11" s="2">
        <f>N11*Pure5th/Octave</f>
        <v>495</v>
      </c>
      <c r="L11" s="2">
        <f>O11*Pure5th/Octave</f>
        <v>556.875</v>
      </c>
      <c r="M11" s="2">
        <f>Q11/Pure5th</f>
        <v>586.66666666666663</v>
      </c>
      <c r="N11" s="2">
        <f>J11*Pure5th</f>
        <v>660</v>
      </c>
      <c r="O11" s="2">
        <f>K11*Pure5th</f>
        <v>742.5</v>
      </c>
      <c r="P11" s="2">
        <f>L11*Pure5th</f>
        <v>835.3125</v>
      </c>
      <c r="Q11" s="2">
        <f>J11*Octave</f>
        <v>880</v>
      </c>
    </row>
    <row r="12" spans="1:17" x14ac:dyDescent="0.25">
      <c r="A12" s="5" t="s">
        <v>14</v>
      </c>
    </row>
    <row r="13" spans="1:17" x14ac:dyDescent="0.25">
      <c r="A13">
        <v>0</v>
      </c>
      <c r="C13" s="2">
        <f>C$11</f>
        <v>220</v>
      </c>
      <c r="E13" s="2">
        <f>E$11</f>
        <v>278.4375</v>
      </c>
      <c r="G13" s="2">
        <f>G$11</f>
        <v>330</v>
      </c>
      <c r="I13" s="2">
        <f>I$11</f>
        <v>417.65625</v>
      </c>
    </row>
    <row r="14" spans="1:17" hidden="1" x14ac:dyDescent="0.25">
      <c r="C14">
        <f>$A13</f>
        <v>0</v>
      </c>
      <c r="E14">
        <f>$A13</f>
        <v>0</v>
      </c>
      <c r="G14">
        <f>$A13</f>
        <v>0</v>
      </c>
      <c r="I14">
        <f>$A13</f>
        <v>0</v>
      </c>
    </row>
    <row r="15" spans="1:17" hidden="1" x14ac:dyDescent="0.25">
      <c r="C15">
        <f>Duration</f>
        <v>4</v>
      </c>
      <c r="E15">
        <f>Duration</f>
        <v>4</v>
      </c>
      <c r="G15">
        <f>Duration</f>
        <v>4</v>
      </c>
      <c r="I15">
        <f>Duration</f>
        <v>4</v>
      </c>
    </row>
    <row r="16" spans="1:17" hidden="1" x14ac:dyDescent="0.25"/>
    <row r="18" spans="1:12" x14ac:dyDescent="0.25">
      <c r="A18">
        <f>A13+Duration</f>
        <v>4</v>
      </c>
      <c r="D18" s="2">
        <f>D$11</f>
        <v>247.5</v>
      </c>
      <c r="F18" s="2">
        <f>F$11</f>
        <v>293.33333333333331</v>
      </c>
      <c r="H18" s="2">
        <f>H$11</f>
        <v>371.25</v>
      </c>
      <c r="J18" s="2">
        <f>J$11</f>
        <v>440</v>
      </c>
    </row>
    <row r="19" spans="1:12" hidden="1" x14ac:dyDescent="0.25">
      <c r="D19">
        <f>$A18</f>
        <v>4</v>
      </c>
      <c r="F19">
        <f>$A18</f>
        <v>4</v>
      </c>
      <c r="H19">
        <f>$A18</f>
        <v>4</v>
      </c>
      <c r="J19">
        <f>$A18</f>
        <v>4</v>
      </c>
    </row>
    <row r="20" spans="1:12" hidden="1" x14ac:dyDescent="0.25">
      <c r="D20">
        <f>Duration</f>
        <v>4</v>
      </c>
      <c r="F20">
        <f>Duration</f>
        <v>4</v>
      </c>
      <c r="H20">
        <f>Duration</f>
        <v>4</v>
      </c>
      <c r="J20">
        <f>Duration</f>
        <v>4</v>
      </c>
    </row>
    <row r="21" spans="1:12" hidden="1" x14ac:dyDescent="0.25"/>
    <row r="23" spans="1:12" x14ac:dyDescent="0.25">
      <c r="A23">
        <f>A18+Duration</f>
        <v>8</v>
      </c>
      <c r="E23" s="2">
        <f>E$11</f>
        <v>278.4375</v>
      </c>
      <c r="G23" s="2">
        <f>G$11</f>
        <v>330</v>
      </c>
      <c r="I23" s="2">
        <f>I$11</f>
        <v>417.65625</v>
      </c>
      <c r="K23" s="2">
        <f>K$11</f>
        <v>495</v>
      </c>
    </row>
    <row r="24" spans="1:12" hidden="1" x14ac:dyDescent="0.25">
      <c r="E24">
        <f>$A23</f>
        <v>8</v>
      </c>
      <c r="G24">
        <f>$A23</f>
        <v>8</v>
      </c>
      <c r="I24">
        <f>$A23</f>
        <v>8</v>
      </c>
      <c r="K24">
        <f>$A23</f>
        <v>8</v>
      </c>
    </row>
    <row r="25" spans="1:12" hidden="1" x14ac:dyDescent="0.25">
      <c r="E25">
        <f>Duration</f>
        <v>4</v>
      </c>
      <c r="G25">
        <f>Duration</f>
        <v>4</v>
      </c>
      <c r="I25">
        <f>Duration</f>
        <v>4</v>
      </c>
      <c r="K25">
        <f>Duration</f>
        <v>4</v>
      </c>
    </row>
    <row r="26" spans="1:12" hidden="1" x14ac:dyDescent="0.25"/>
    <row r="28" spans="1:12" x14ac:dyDescent="0.25">
      <c r="A28">
        <f>A23+Duration</f>
        <v>12</v>
      </c>
      <c r="F28" s="2">
        <f>F$11</f>
        <v>293.33333333333331</v>
      </c>
      <c r="H28" s="2">
        <f>H$11</f>
        <v>371.25</v>
      </c>
      <c r="J28" s="2">
        <f>J$11</f>
        <v>440</v>
      </c>
      <c r="L28" s="2">
        <f>L$11</f>
        <v>556.875</v>
      </c>
    </row>
    <row r="29" spans="1:12" hidden="1" x14ac:dyDescent="0.25">
      <c r="F29">
        <f>$A28</f>
        <v>12</v>
      </c>
      <c r="H29">
        <f>$A28</f>
        <v>12</v>
      </c>
      <c r="J29">
        <f>$A28</f>
        <v>12</v>
      </c>
      <c r="L29">
        <f>$A28</f>
        <v>12</v>
      </c>
    </row>
    <row r="30" spans="1:12" hidden="1" x14ac:dyDescent="0.25">
      <c r="F30">
        <f>Duration</f>
        <v>4</v>
      </c>
      <c r="H30">
        <f>Duration</f>
        <v>4</v>
      </c>
      <c r="J30">
        <f>Duration</f>
        <v>4</v>
      </c>
      <c r="L30">
        <f>Duration</f>
        <v>4</v>
      </c>
    </row>
    <row r="31" spans="1:12" hidden="1" x14ac:dyDescent="0.25"/>
    <row r="33" spans="1:16" x14ac:dyDescent="0.25">
      <c r="A33">
        <f>A28+Duration</f>
        <v>16</v>
      </c>
      <c r="G33" s="2">
        <f>G$11</f>
        <v>330</v>
      </c>
      <c r="I33" s="2">
        <f>I$11</f>
        <v>417.65625</v>
      </c>
      <c r="K33" s="2">
        <f>K$11</f>
        <v>495</v>
      </c>
      <c r="M33" s="2">
        <f>M$11</f>
        <v>586.66666666666663</v>
      </c>
    </row>
    <row r="34" spans="1:16" hidden="1" x14ac:dyDescent="0.25">
      <c r="G34">
        <f>$A33</f>
        <v>16</v>
      </c>
      <c r="I34">
        <f>$A33</f>
        <v>16</v>
      </c>
      <c r="K34">
        <f>$A33</f>
        <v>16</v>
      </c>
      <c r="M34">
        <f>$A33</f>
        <v>16</v>
      </c>
    </row>
    <row r="35" spans="1:16" hidden="1" x14ac:dyDescent="0.25">
      <c r="G35">
        <f>Duration</f>
        <v>4</v>
      </c>
      <c r="I35">
        <f>Duration</f>
        <v>4</v>
      </c>
      <c r="K35">
        <f>Duration</f>
        <v>4</v>
      </c>
      <c r="M35">
        <f>Duration</f>
        <v>4</v>
      </c>
    </row>
    <row r="36" spans="1:16" hidden="1" x14ac:dyDescent="0.25"/>
    <row r="38" spans="1:16" x14ac:dyDescent="0.25">
      <c r="A38">
        <f>A33+Duration</f>
        <v>20</v>
      </c>
      <c r="H38" s="2">
        <f>H$11</f>
        <v>371.25</v>
      </c>
      <c r="J38" s="2">
        <f>J$11</f>
        <v>440</v>
      </c>
      <c r="L38" s="2">
        <f>L$11</f>
        <v>556.875</v>
      </c>
      <c r="N38" s="2">
        <f>N$11</f>
        <v>660</v>
      </c>
    </row>
    <row r="39" spans="1:16" hidden="1" x14ac:dyDescent="0.25">
      <c r="H39">
        <f>$A38</f>
        <v>20</v>
      </c>
      <c r="J39">
        <f>$A38</f>
        <v>20</v>
      </c>
      <c r="L39">
        <f>$A38</f>
        <v>20</v>
      </c>
      <c r="N39">
        <f>$A38</f>
        <v>20</v>
      </c>
    </row>
    <row r="40" spans="1:16" hidden="1" x14ac:dyDescent="0.25">
      <c r="H40">
        <f>Duration</f>
        <v>4</v>
      </c>
      <c r="J40">
        <f>Duration</f>
        <v>4</v>
      </c>
      <c r="L40">
        <f>Duration</f>
        <v>4</v>
      </c>
      <c r="N40">
        <f>Duration</f>
        <v>4</v>
      </c>
    </row>
    <row r="41" spans="1:16" hidden="1" x14ac:dyDescent="0.25"/>
    <row r="43" spans="1:16" x14ac:dyDescent="0.25">
      <c r="A43">
        <f>A38+Duration</f>
        <v>24</v>
      </c>
      <c r="I43" s="2">
        <f>I$11</f>
        <v>417.65625</v>
      </c>
      <c r="K43" s="2">
        <f>K$11</f>
        <v>495</v>
      </c>
      <c r="M43" s="2">
        <f>M$11</f>
        <v>586.66666666666663</v>
      </c>
      <c r="O43" s="2">
        <f>O$11</f>
        <v>742.5</v>
      </c>
    </row>
    <row r="44" spans="1:16" hidden="1" x14ac:dyDescent="0.25">
      <c r="I44">
        <f>$A43</f>
        <v>24</v>
      </c>
      <c r="K44">
        <f>$A43</f>
        <v>24</v>
      </c>
      <c r="M44">
        <f>$A43</f>
        <v>24</v>
      </c>
      <c r="O44">
        <f>$A43</f>
        <v>24</v>
      </c>
    </row>
    <row r="45" spans="1:16" hidden="1" x14ac:dyDescent="0.25">
      <c r="I45">
        <f>Duration</f>
        <v>4</v>
      </c>
      <c r="K45">
        <f>Duration</f>
        <v>4</v>
      </c>
      <c r="M45">
        <f>Duration</f>
        <v>4</v>
      </c>
      <c r="O45">
        <f>Duration</f>
        <v>4</v>
      </c>
    </row>
    <row r="46" spans="1:16" hidden="1" x14ac:dyDescent="0.25"/>
    <row r="48" spans="1:16" x14ac:dyDescent="0.25">
      <c r="A48">
        <f>A43+Duration</f>
        <v>28</v>
      </c>
      <c r="J48" s="2">
        <f>J$11</f>
        <v>440</v>
      </c>
      <c r="L48" s="2">
        <f>L$11</f>
        <v>556.875</v>
      </c>
      <c r="N48" s="2">
        <f>N$11</f>
        <v>660</v>
      </c>
      <c r="P48" s="2">
        <f>P$11</f>
        <v>835.3125</v>
      </c>
    </row>
    <row r="49" spans="10:16" hidden="1" x14ac:dyDescent="0.25">
      <c r="J49">
        <f>$A48</f>
        <v>28</v>
      </c>
      <c r="L49">
        <f>$A48</f>
        <v>28</v>
      </c>
      <c r="N49">
        <f>$A48</f>
        <v>28</v>
      </c>
      <c r="P49">
        <f>$A48</f>
        <v>28</v>
      </c>
    </row>
    <row r="50" spans="10:16" hidden="1" x14ac:dyDescent="0.25">
      <c r="J50">
        <f>Duration</f>
        <v>4</v>
      </c>
      <c r="L50">
        <f>Duration</f>
        <v>4</v>
      </c>
      <c r="N50">
        <f>Duration</f>
        <v>4</v>
      </c>
      <c r="P50">
        <f>Duration</f>
        <v>4</v>
      </c>
    </row>
    <row r="51" spans="10:16" hidden="1" x14ac:dyDescent="0.25"/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4"/>
  <sheetViews>
    <sheetView tabSelected="1" zoomScaleNormal="100" workbookViewId="0"/>
  </sheetViews>
  <sheetFormatPr defaultRowHeight="15" x14ac:dyDescent="0.25"/>
  <cols>
    <col min="1" max="1" width="15.42578125" customWidth="1"/>
    <col min="2" max="2" width="6" customWidth="1"/>
    <col min="3" max="3" width="7.140625" customWidth="1"/>
    <col min="4" max="24" width="6" customWidth="1"/>
  </cols>
  <sheetData>
    <row r="1" spans="1:24" ht="23.25" x14ac:dyDescent="0.35">
      <c r="A1" s="4" t="s">
        <v>19</v>
      </c>
    </row>
    <row r="2" spans="1:24" x14ac:dyDescent="0.25">
      <c r="A2" s="5" t="s">
        <v>3</v>
      </c>
      <c r="B2">
        <f>_xll.MExcel.MExcelFunctions.keyToPitch(C2)</f>
        <v>440</v>
      </c>
      <c r="C2" t="s">
        <v>4</v>
      </c>
    </row>
    <row r="3" spans="1:24" x14ac:dyDescent="0.25">
      <c r="A3" s="5" t="s">
        <v>15</v>
      </c>
      <c r="B3">
        <v>4</v>
      </c>
    </row>
    <row r="4" spans="1:24" x14ac:dyDescent="0.25">
      <c r="A4" s="5"/>
    </row>
    <row r="5" spans="1:24" x14ac:dyDescent="0.25">
      <c r="A5" s="5"/>
      <c r="B5" s="5" t="s">
        <v>17</v>
      </c>
      <c r="C5" s="5" t="s">
        <v>18</v>
      </c>
    </row>
    <row r="6" spans="1:24" x14ac:dyDescent="0.25">
      <c r="A6" s="5" t="s">
        <v>1</v>
      </c>
      <c r="B6" s="1">
        <f>2/1</f>
        <v>2</v>
      </c>
      <c r="C6" s="2">
        <f>_xll.MExcel.MExcelFunctions.toCent(B6)</f>
        <v>1200</v>
      </c>
    </row>
    <row r="7" spans="1:24" x14ac:dyDescent="0.25">
      <c r="A7" s="5" t="s">
        <v>2</v>
      </c>
      <c r="B7" s="1">
        <f>3/2</f>
        <v>1.5</v>
      </c>
      <c r="C7" s="2">
        <f>_xll.MExcel.MExcelFunctions.toCent(B7)</f>
        <v>701.95500086538743</v>
      </c>
    </row>
    <row r="8" spans="1:24" x14ac:dyDescent="0.25">
      <c r="A8" s="5" t="s">
        <v>16</v>
      </c>
      <c r="B8" s="1">
        <f>Pure5th*Pure5th*Pure5th*Pure5th/(Octave*Octave)</f>
        <v>1.265625</v>
      </c>
      <c r="C8" s="2">
        <f>_xll.MExcel.MExcelFunctions.toCent(B8)</f>
        <v>407.82000346154967</v>
      </c>
    </row>
    <row r="9" spans="1:24" x14ac:dyDescent="0.25">
      <c r="A9" s="5" t="s">
        <v>20</v>
      </c>
      <c r="B9" s="1">
        <f>5/4</f>
        <v>1.25</v>
      </c>
      <c r="C9" s="2">
        <f>_xll.MExcel.MExcelFunctions.toCent(B9)</f>
        <v>386.31371386483482</v>
      </c>
    </row>
    <row r="10" spans="1:24" x14ac:dyDescent="0.25">
      <c r="A10" s="5" t="s">
        <v>21</v>
      </c>
      <c r="B10" s="1">
        <f>81/80</f>
        <v>1.0125</v>
      </c>
      <c r="C10" s="2">
        <f>_xll.MExcel.MExcelFunctions.toCent(B10)</f>
        <v>21.50628959671478</v>
      </c>
    </row>
    <row r="11" spans="1:24" x14ac:dyDescent="0.25">
      <c r="A11" s="5" t="s">
        <v>28</v>
      </c>
      <c r="B11" s="1">
        <f>7/4</f>
        <v>1.75</v>
      </c>
      <c r="C11" s="2">
        <f>_xll.MExcel.MExcelFunctions.toCent(B11)</f>
        <v>968.8259064691249</v>
      </c>
    </row>
    <row r="12" spans="1:24" x14ac:dyDescent="0.25">
      <c r="A12" s="5"/>
    </row>
    <row r="13" spans="1:24" ht="18" x14ac:dyDescent="0.35">
      <c r="A13" s="5"/>
      <c r="B13" s="5"/>
      <c r="C13" s="5" t="s">
        <v>6</v>
      </c>
      <c r="D13" s="3" t="s">
        <v>7</v>
      </c>
      <c r="E13" s="3" t="s">
        <v>27</v>
      </c>
      <c r="F13" s="3" t="s">
        <v>8</v>
      </c>
      <c r="G13" s="3" t="s">
        <v>23</v>
      </c>
      <c r="H13" s="3" t="s">
        <v>29</v>
      </c>
      <c r="I13" s="3" t="s">
        <v>10</v>
      </c>
      <c r="J13" s="3" t="s">
        <v>11</v>
      </c>
      <c r="K13" s="3" t="s">
        <v>24</v>
      </c>
      <c r="L13" s="3" t="s">
        <v>12</v>
      </c>
      <c r="M13" s="3" t="s">
        <v>22</v>
      </c>
      <c r="N13" s="3" t="s">
        <v>7</v>
      </c>
      <c r="O13" s="3" t="s">
        <v>27</v>
      </c>
      <c r="P13" s="3" t="s">
        <v>8</v>
      </c>
      <c r="Q13" s="3" t="s">
        <v>23</v>
      </c>
      <c r="R13" s="3" t="s">
        <v>29</v>
      </c>
      <c r="S13" s="3" t="s">
        <v>10</v>
      </c>
      <c r="T13" s="3" t="s">
        <v>11</v>
      </c>
      <c r="U13" s="3" t="s">
        <v>24</v>
      </c>
      <c r="V13" s="3" t="s">
        <v>12</v>
      </c>
      <c r="W13" s="3" t="s">
        <v>22</v>
      </c>
      <c r="X13" s="3" t="s">
        <v>7</v>
      </c>
    </row>
    <row r="14" spans="1:24" x14ac:dyDescent="0.25">
      <c r="A14" s="5"/>
      <c r="B14" s="5"/>
      <c r="C14" s="5" t="s">
        <v>5</v>
      </c>
      <c r="D14" s="2">
        <f>Reference/Octave</f>
        <v>220</v>
      </c>
      <c r="E14" s="2">
        <f>K14/Pure5th</f>
        <v>244.44444444444446</v>
      </c>
      <c r="F14" s="2">
        <f>J14*Pure5th/Octave</f>
        <v>247.5</v>
      </c>
      <c r="G14" s="2">
        <f>K14*Pure5th/Octave</f>
        <v>275</v>
      </c>
      <c r="H14" s="2">
        <f>J14*Pure7th/Octave</f>
        <v>288.75</v>
      </c>
      <c r="I14" s="2">
        <f>N14/Pure5th</f>
        <v>293.33333333333331</v>
      </c>
      <c r="J14" s="2">
        <f>D14*Pure5th</f>
        <v>330</v>
      </c>
      <c r="K14" s="2">
        <f>F14*Pure5th/SyntonicComma</f>
        <v>366.66666666666669</v>
      </c>
      <c r="L14" s="2">
        <f>F14*Pure5th</f>
        <v>371.25</v>
      </c>
      <c r="M14" s="2">
        <f>G14*Pure5th</f>
        <v>412.5</v>
      </c>
      <c r="N14" s="2">
        <f>D14*Octave</f>
        <v>440</v>
      </c>
      <c r="O14" s="2">
        <f>U14/Pure5th</f>
        <v>488.88888888888891</v>
      </c>
      <c r="P14" s="2">
        <f>T14*Pure5th/Octave</f>
        <v>495</v>
      </c>
      <c r="Q14" s="2">
        <f>U14*Pure5th/Octave</f>
        <v>550</v>
      </c>
      <c r="R14" s="2">
        <f>T14*Pure7th/Octave</f>
        <v>577.5</v>
      </c>
      <c r="S14" s="2">
        <f>X14/Pure5th</f>
        <v>586.66666666666663</v>
      </c>
      <c r="T14" s="2">
        <f>N14*Pure5th</f>
        <v>660</v>
      </c>
      <c r="U14" s="2">
        <f>P14*Pure5th/SyntonicComma</f>
        <v>733.33333333333337</v>
      </c>
      <c r="V14" s="2">
        <f>P14*Pure5th</f>
        <v>742.5</v>
      </c>
      <c r="W14" s="2">
        <f>Q14*Pure5th</f>
        <v>825</v>
      </c>
      <c r="X14" s="2">
        <f>N14*Octave</f>
        <v>880</v>
      </c>
    </row>
    <row r="15" spans="1:24" x14ac:dyDescent="0.25">
      <c r="A15" s="5" t="s">
        <v>14</v>
      </c>
      <c r="B15" s="5" t="s">
        <v>26</v>
      </c>
      <c r="C15" s="5" t="s">
        <v>25</v>
      </c>
      <c r="D15">
        <f>D16/$C16</f>
        <v>8</v>
      </c>
      <c r="G15">
        <f>G16/$C16</f>
        <v>10</v>
      </c>
      <c r="J15">
        <f>J16/$C16</f>
        <v>12</v>
      </c>
      <c r="M15">
        <f>M16/$C16</f>
        <v>15</v>
      </c>
    </row>
    <row r="16" spans="1:24" x14ac:dyDescent="0.25">
      <c r="A16">
        <v>0</v>
      </c>
      <c r="B16">
        <v>8</v>
      </c>
      <c r="C16" s="2">
        <f>D16/B16</f>
        <v>27.5</v>
      </c>
      <c r="D16" s="2">
        <f>D$14</f>
        <v>220</v>
      </c>
      <c r="E16" s="2"/>
      <c r="G16" s="2">
        <f>G$14</f>
        <v>275</v>
      </c>
      <c r="H16" s="2"/>
      <c r="J16" s="2">
        <f>J$14</f>
        <v>330</v>
      </c>
      <c r="M16" s="2">
        <f>M$14</f>
        <v>412.5</v>
      </c>
    </row>
    <row r="17" spans="1:17" hidden="1" x14ac:dyDescent="0.25">
      <c r="D17">
        <f>$A16</f>
        <v>0</v>
      </c>
      <c r="G17">
        <f>$A16</f>
        <v>0</v>
      </c>
      <c r="J17">
        <f>$A16</f>
        <v>0</v>
      </c>
      <c r="M17">
        <f>$A16</f>
        <v>0</v>
      </c>
    </row>
    <row r="18" spans="1:17" hidden="1" x14ac:dyDescent="0.25">
      <c r="D18">
        <f>Duration</f>
        <v>4</v>
      </c>
      <c r="G18">
        <f>Duration</f>
        <v>4</v>
      </c>
      <c r="J18">
        <f>Duration</f>
        <v>4</v>
      </c>
      <c r="M18">
        <f>Duration</f>
        <v>4</v>
      </c>
    </row>
    <row r="19" spans="1:17" hidden="1" x14ac:dyDescent="0.25"/>
    <row r="20" spans="1:17" x14ac:dyDescent="0.25">
      <c r="E20">
        <f>E21/$C21</f>
        <v>10</v>
      </c>
      <c r="I20">
        <f>I21/$C21</f>
        <v>11.999999999999998</v>
      </c>
      <c r="K20">
        <f>K21/$C21</f>
        <v>15</v>
      </c>
      <c r="N20">
        <f>N21/$C21</f>
        <v>18</v>
      </c>
    </row>
    <row r="21" spans="1:17" x14ac:dyDescent="0.25">
      <c r="A21">
        <f>A16+Duration</f>
        <v>4</v>
      </c>
      <c r="B21">
        <v>10</v>
      </c>
      <c r="C21" s="2">
        <f>E21/B21</f>
        <v>24.444444444444446</v>
      </c>
      <c r="E21" s="2">
        <f>E$14</f>
        <v>244.44444444444446</v>
      </c>
      <c r="I21" s="2">
        <f>I$14</f>
        <v>293.33333333333331</v>
      </c>
      <c r="K21" s="2">
        <f>K$14</f>
        <v>366.66666666666669</v>
      </c>
      <c r="L21" s="2"/>
      <c r="N21" s="2">
        <f>N$14</f>
        <v>440</v>
      </c>
    </row>
    <row r="22" spans="1:17" hidden="1" x14ac:dyDescent="0.25">
      <c r="E22">
        <f>$A21</f>
        <v>4</v>
      </c>
      <c r="I22">
        <f>$A21</f>
        <v>4</v>
      </c>
      <c r="K22">
        <f>$A21</f>
        <v>4</v>
      </c>
      <c r="N22">
        <f>$A21</f>
        <v>4</v>
      </c>
    </row>
    <row r="23" spans="1:17" hidden="1" x14ac:dyDescent="0.25">
      <c r="E23">
        <f>Duration</f>
        <v>4</v>
      </c>
      <c r="I23">
        <f>Duration</f>
        <v>4</v>
      </c>
      <c r="K23">
        <f>Duration</f>
        <v>4</v>
      </c>
      <c r="N23">
        <f>Duration</f>
        <v>4</v>
      </c>
    </row>
    <row r="24" spans="1:17" hidden="1" x14ac:dyDescent="0.25"/>
    <row r="25" spans="1:17" x14ac:dyDescent="0.25">
      <c r="G25">
        <f>G26/$C26</f>
        <v>10</v>
      </c>
      <c r="J25">
        <f>J26/$C26</f>
        <v>12</v>
      </c>
      <c r="M25">
        <f>M26/$C26</f>
        <v>15</v>
      </c>
      <c r="P25">
        <f>P26/$C26</f>
        <v>18</v>
      </c>
    </row>
    <row r="26" spans="1:17" x14ac:dyDescent="0.25">
      <c r="A26">
        <f>A21+Duration</f>
        <v>8</v>
      </c>
      <c r="B26">
        <v>10</v>
      </c>
      <c r="C26" s="2">
        <f>G26/B26</f>
        <v>27.5</v>
      </c>
      <c r="G26" s="2">
        <f>G$14</f>
        <v>275</v>
      </c>
      <c r="H26" s="2"/>
      <c r="J26" s="2">
        <f>J$14</f>
        <v>330</v>
      </c>
      <c r="M26" s="2">
        <f>M$14</f>
        <v>412.5</v>
      </c>
      <c r="P26" s="2">
        <f>P$14</f>
        <v>495</v>
      </c>
    </row>
    <row r="27" spans="1:17" hidden="1" x14ac:dyDescent="0.25">
      <c r="G27">
        <f>$A26</f>
        <v>8</v>
      </c>
      <c r="J27">
        <f>$A26</f>
        <v>8</v>
      </c>
      <c r="M27">
        <f>$A26</f>
        <v>8</v>
      </c>
      <c r="P27">
        <f>$A26</f>
        <v>8</v>
      </c>
    </row>
    <row r="28" spans="1:17" hidden="1" x14ac:dyDescent="0.25">
      <c r="G28">
        <f>Duration</f>
        <v>4</v>
      </c>
      <c r="J28">
        <f>Duration</f>
        <v>4</v>
      </c>
      <c r="M28">
        <f>Duration</f>
        <v>4</v>
      </c>
      <c r="P28">
        <f>Duration</f>
        <v>4</v>
      </c>
    </row>
    <row r="29" spans="1:17" hidden="1" x14ac:dyDescent="0.25"/>
    <row r="30" spans="1:17" x14ac:dyDescent="0.25">
      <c r="I30">
        <f>I31/$C31</f>
        <v>8</v>
      </c>
      <c r="K30">
        <f>K31/$C31</f>
        <v>10.000000000000002</v>
      </c>
      <c r="N30">
        <f>N31/$C31</f>
        <v>12</v>
      </c>
      <c r="Q30">
        <f>Q31/$C31</f>
        <v>15.000000000000002</v>
      </c>
    </row>
    <row r="31" spans="1:17" x14ac:dyDescent="0.25">
      <c r="A31">
        <f>A26+Duration</f>
        <v>12</v>
      </c>
      <c r="B31">
        <v>8</v>
      </c>
      <c r="C31" s="2">
        <f>I31/B31</f>
        <v>36.666666666666664</v>
      </c>
      <c r="I31" s="2">
        <f>I$14</f>
        <v>293.33333333333331</v>
      </c>
      <c r="K31" s="2">
        <f>K$14</f>
        <v>366.66666666666669</v>
      </c>
      <c r="L31" s="2"/>
      <c r="N31" s="2">
        <f>N$14</f>
        <v>440</v>
      </c>
      <c r="O31" s="2"/>
      <c r="Q31" s="2">
        <f>Q$14</f>
        <v>550</v>
      </c>
    </row>
    <row r="32" spans="1:17" hidden="1" x14ac:dyDescent="0.25">
      <c r="I32">
        <f>$A31</f>
        <v>12</v>
      </c>
      <c r="K32">
        <f>$A31</f>
        <v>12</v>
      </c>
      <c r="N32">
        <f>$A31</f>
        <v>12</v>
      </c>
      <c r="Q32">
        <f>$A31</f>
        <v>12</v>
      </c>
    </row>
    <row r="33" spans="1:22" hidden="1" x14ac:dyDescent="0.25">
      <c r="I33">
        <f>Duration</f>
        <v>4</v>
      </c>
      <c r="K33">
        <f>Duration</f>
        <v>4</v>
      </c>
      <c r="N33">
        <f>Duration</f>
        <v>4</v>
      </c>
      <c r="Q33">
        <f>Duration</f>
        <v>4</v>
      </c>
    </row>
    <row r="34" spans="1:22" hidden="1" x14ac:dyDescent="0.25"/>
    <row r="35" spans="1:22" x14ac:dyDescent="0.25">
      <c r="J35">
        <f>J36/$C36</f>
        <v>4</v>
      </c>
      <c r="M35">
        <f>M36/$C36</f>
        <v>5</v>
      </c>
      <c r="P35">
        <f>P36/$C36</f>
        <v>6</v>
      </c>
      <c r="R35">
        <f>R36/$C36</f>
        <v>7</v>
      </c>
    </row>
    <row r="36" spans="1:22" x14ac:dyDescent="0.25">
      <c r="A36">
        <f>A31+Duration</f>
        <v>16</v>
      </c>
      <c r="B36">
        <v>4</v>
      </c>
      <c r="C36" s="2">
        <f>J36/B36</f>
        <v>82.5</v>
      </c>
      <c r="J36" s="2">
        <f>J$14</f>
        <v>330</v>
      </c>
      <c r="M36" s="2">
        <f>M$14</f>
        <v>412.5</v>
      </c>
      <c r="P36" s="2">
        <f>P$14</f>
        <v>495</v>
      </c>
      <c r="R36" s="2">
        <f>R$14</f>
        <v>577.5</v>
      </c>
    </row>
    <row r="37" spans="1:22" hidden="1" x14ac:dyDescent="0.25">
      <c r="J37">
        <f>$A36</f>
        <v>16</v>
      </c>
      <c r="M37">
        <f>$A36</f>
        <v>16</v>
      </c>
      <c r="P37">
        <f>$A36</f>
        <v>16</v>
      </c>
      <c r="R37">
        <f>$A36</f>
        <v>16</v>
      </c>
    </row>
    <row r="38" spans="1:22" hidden="1" x14ac:dyDescent="0.25">
      <c r="J38">
        <f>Duration</f>
        <v>4</v>
      </c>
      <c r="M38">
        <f>Duration</f>
        <v>4</v>
      </c>
      <c r="P38">
        <f>Duration</f>
        <v>4</v>
      </c>
      <c r="R38">
        <f>Duration</f>
        <v>4</v>
      </c>
    </row>
    <row r="39" spans="1:22" hidden="1" x14ac:dyDescent="0.25"/>
    <row r="40" spans="1:22" x14ac:dyDescent="0.25">
      <c r="K40">
        <f>K41/$C41</f>
        <v>10</v>
      </c>
      <c r="N40">
        <f>N41/$C41</f>
        <v>11.999999999999998</v>
      </c>
      <c r="Q40">
        <f>Q41/$C41</f>
        <v>14.999999999999998</v>
      </c>
      <c r="T40">
        <f>T41/$C41</f>
        <v>17.999999999999996</v>
      </c>
    </row>
    <row r="41" spans="1:22" x14ac:dyDescent="0.25">
      <c r="A41">
        <f>A36+Duration</f>
        <v>20</v>
      </c>
      <c r="B41">
        <v>10</v>
      </c>
      <c r="C41" s="2">
        <f>K41/B41</f>
        <v>36.666666666666671</v>
      </c>
      <c r="K41" s="2">
        <f>K$14</f>
        <v>366.66666666666669</v>
      </c>
      <c r="L41" s="2"/>
      <c r="N41" s="2">
        <f>N$14</f>
        <v>440</v>
      </c>
      <c r="O41" s="2"/>
      <c r="Q41" s="2">
        <f>Q$14</f>
        <v>550</v>
      </c>
      <c r="R41" s="2"/>
      <c r="T41" s="2">
        <f>T$14</f>
        <v>660</v>
      </c>
    </row>
    <row r="42" spans="1:22" hidden="1" x14ac:dyDescent="0.25">
      <c r="K42">
        <f>$A41</f>
        <v>20</v>
      </c>
      <c r="N42">
        <f>$A41</f>
        <v>20</v>
      </c>
      <c r="Q42">
        <f>$A41</f>
        <v>20</v>
      </c>
      <c r="T42">
        <f>$A41</f>
        <v>20</v>
      </c>
    </row>
    <row r="43" spans="1:22" hidden="1" x14ac:dyDescent="0.25">
      <c r="K43">
        <f>Duration</f>
        <v>4</v>
      </c>
      <c r="N43">
        <f>Duration</f>
        <v>4</v>
      </c>
      <c r="Q43">
        <f>Duration</f>
        <v>4</v>
      </c>
      <c r="T43">
        <f>Duration</f>
        <v>4</v>
      </c>
    </row>
    <row r="44" spans="1:22" hidden="1" x14ac:dyDescent="0.25"/>
    <row r="45" spans="1:22" x14ac:dyDescent="0.25">
      <c r="M45">
        <f>M46/$C46</f>
        <v>5</v>
      </c>
      <c r="P45">
        <f>P46/$C46</f>
        <v>6</v>
      </c>
      <c r="R45">
        <f>R46/$C46</f>
        <v>7</v>
      </c>
      <c r="V45">
        <f>V46/$C46</f>
        <v>9</v>
      </c>
    </row>
    <row r="46" spans="1:22" x14ac:dyDescent="0.25">
      <c r="A46">
        <f>A41+Duration</f>
        <v>24</v>
      </c>
      <c r="B46">
        <v>5</v>
      </c>
      <c r="C46" s="2">
        <f>M46/B46</f>
        <v>82.5</v>
      </c>
      <c r="M46" s="2">
        <f>M$14</f>
        <v>412.5</v>
      </c>
      <c r="P46" s="2">
        <f>P$14</f>
        <v>495</v>
      </c>
      <c r="R46" s="2">
        <f>R$14</f>
        <v>577.5</v>
      </c>
      <c r="U46" s="2"/>
      <c r="V46" s="2">
        <f>V$14</f>
        <v>742.5</v>
      </c>
    </row>
    <row r="47" spans="1:22" hidden="1" x14ac:dyDescent="0.25">
      <c r="M47">
        <f>$A46</f>
        <v>24</v>
      </c>
      <c r="P47">
        <f>$A46</f>
        <v>24</v>
      </c>
      <c r="R47">
        <f>$A46</f>
        <v>24</v>
      </c>
      <c r="V47">
        <f>$A46</f>
        <v>24</v>
      </c>
    </row>
    <row r="48" spans="1:22" hidden="1" x14ac:dyDescent="0.25">
      <c r="M48">
        <f>Duration</f>
        <v>4</v>
      </c>
      <c r="P48">
        <f>Duration</f>
        <v>4</v>
      </c>
      <c r="R48">
        <f>Duration</f>
        <v>4</v>
      </c>
      <c r="V48">
        <f>Duration</f>
        <v>4</v>
      </c>
    </row>
    <row r="49" spans="1:23" hidden="1" x14ac:dyDescent="0.25"/>
    <row r="50" spans="1:23" x14ac:dyDescent="0.25">
      <c r="N50">
        <f>N51/$C51</f>
        <v>8</v>
      </c>
      <c r="Q50">
        <f>Q51/$C51</f>
        <v>10</v>
      </c>
      <c r="T50">
        <f>T51/$C51</f>
        <v>12</v>
      </c>
      <c r="W50">
        <f>W51/$C51</f>
        <v>15</v>
      </c>
    </row>
    <row r="51" spans="1:23" x14ac:dyDescent="0.25">
      <c r="A51">
        <f>A46+Duration</f>
        <v>28</v>
      </c>
      <c r="B51">
        <v>8</v>
      </c>
      <c r="C51" s="2">
        <f>N51/B51</f>
        <v>55</v>
      </c>
      <c r="N51" s="2">
        <f>N$14</f>
        <v>440</v>
      </c>
      <c r="O51" s="2"/>
      <c r="Q51" s="2">
        <f>Q$14</f>
        <v>550</v>
      </c>
      <c r="R51" s="2"/>
      <c r="T51" s="2">
        <f>T$14</f>
        <v>660</v>
      </c>
      <c r="W51" s="2">
        <f>W$14</f>
        <v>825</v>
      </c>
    </row>
    <row r="52" spans="1:23" hidden="1" x14ac:dyDescent="0.25">
      <c r="N52">
        <f>$A51</f>
        <v>28</v>
      </c>
      <c r="Q52">
        <f>$A51</f>
        <v>28</v>
      </c>
      <c r="T52">
        <f>$A51</f>
        <v>28</v>
      </c>
      <c r="W52">
        <f>$A51</f>
        <v>28</v>
      </c>
    </row>
    <row r="53" spans="1:23" hidden="1" x14ac:dyDescent="0.25">
      <c r="N53">
        <f>Duration</f>
        <v>4</v>
      </c>
      <c r="Q53">
        <f>Duration</f>
        <v>4</v>
      </c>
      <c r="T53">
        <f>Duration</f>
        <v>4</v>
      </c>
      <c r="W53">
        <f>Duration</f>
        <v>4</v>
      </c>
    </row>
    <row r="54" spans="1:23" hidden="1" x14ac:dyDescent="0.25"/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0"/>
  <sheetViews>
    <sheetView zoomScaleNormal="100" workbookViewId="0"/>
  </sheetViews>
  <sheetFormatPr defaultRowHeight="15" x14ac:dyDescent="0.25"/>
  <cols>
    <col min="1" max="1" width="10.140625" bestFit="1" customWidth="1"/>
    <col min="2" max="2" width="6" customWidth="1"/>
    <col min="3" max="3" width="7.140625" customWidth="1"/>
    <col min="4" max="17" width="6" customWidth="1"/>
  </cols>
  <sheetData>
    <row r="1" spans="1:17" ht="23.25" x14ac:dyDescent="0.35">
      <c r="A1" s="4" t="s">
        <v>30</v>
      </c>
    </row>
    <row r="2" spans="1:17" x14ac:dyDescent="0.25">
      <c r="A2" s="5" t="s">
        <v>3</v>
      </c>
      <c r="B2">
        <f>_xll.MExcel.MExcelFunctions.keyToPitch(C2)</f>
        <v>440</v>
      </c>
      <c r="C2" t="s">
        <v>4</v>
      </c>
    </row>
    <row r="3" spans="1:17" x14ac:dyDescent="0.25">
      <c r="A3" s="5" t="s">
        <v>15</v>
      </c>
      <c r="B3">
        <v>4</v>
      </c>
    </row>
    <row r="4" spans="1:17" x14ac:dyDescent="0.25">
      <c r="A4" s="5"/>
    </row>
    <row r="5" spans="1:17" x14ac:dyDescent="0.25">
      <c r="A5" s="5"/>
      <c r="B5" s="5" t="s">
        <v>17</v>
      </c>
      <c r="C5" s="5" t="s">
        <v>18</v>
      </c>
    </row>
    <row r="6" spans="1:17" x14ac:dyDescent="0.25">
      <c r="A6" s="5" t="s">
        <v>1</v>
      </c>
      <c r="B6" s="1">
        <f>2/1</f>
        <v>2</v>
      </c>
      <c r="C6" s="2">
        <f>_xll.MExcel.MExcelFunctions.toCent(B6)</f>
        <v>1200</v>
      </c>
    </row>
    <row r="7" spans="1:17" x14ac:dyDescent="0.25">
      <c r="A7" s="5" t="s">
        <v>31</v>
      </c>
      <c r="B7" s="1">
        <f>_xll.MExcel.MExcelFunctions.fromCent(C7)</f>
        <v>1.4983070768766815</v>
      </c>
      <c r="C7" s="2">
        <v>700</v>
      </c>
    </row>
    <row r="8" spans="1:17" x14ac:dyDescent="0.25">
      <c r="A8" s="5"/>
    </row>
    <row r="9" spans="1:17" x14ac:dyDescent="0.25">
      <c r="A9" s="5"/>
      <c r="B9" s="5" t="s">
        <v>6</v>
      </c>
      <c r="C9" s="3" t="s">
        <v>32</v>
      </c>
      <c r="D9" s="3" t="s">
        <v>33</v>
      </c>
      <c r="E9" s="3" t="s">
        <v>34</v>
      </c>
      <c r="F9" s="3" t="s">
        <v>35</v>
      </c>
      <c r="G9" s="3" t="s">
        <v>36</v>
      </c>
      <c r="H9" s="3" t="s">
        <v>37</v>
      </c>
      <c r="I9" s="3" t="s">
        <v>38</v>
      </c>
      <c r="J9" s="3" t="s">
        <v>32</v>
      </c>
      <c r="K9" s="3" t="s">
        <v>33</v>
      </c>
      <c r="L9" s="3" t="s">
        <v>34</v>
      </c>
      <c r="M9" s="3" t="s">
        <v>35</v>
      </c>
      <c r="N9" s="3" t="s">
        <v>36</v>
      </c>
      <c r="O9" s="3" t="s">
        <v>37</v>
      </c>
      <c r="P9" s="3" t="s">
        <v>38</v>
      </c>
      <c r="Q9" s="3" t="s">
        <v>32</v>
      </c>
    </row>
    <row r="10" spans="1:17" x14ac:dyDescent="0.25">
      <c r="A10" s="5"/>
      <c r="B10" s="5" t="s">
        <v>5</v>
      </c>
      <c r="C10" s="2">
        <f>Reference/Octave</f>
        <v>220</v>
      </c>
      <c r="D10" s="2">
        <f>G10*Equal5th/Octave</f>
        <v>246.94165062806206</v>
      </c>
      <c r="E10" s="2">
        <f>H10*Equal5th/Octave</f>
        <v>277.18263097687208</v>
      </c>
      <c r="F10" s="2">
        <f>J10/Equal5th</f>
        <v>293.66476791740757</v>
      </c>
      <c r="G10" s="2">
        <f>C10*Equal5th</f>
        <v>329.62755691286992</v>
      </c>
      <c r="H10" s="2">
        <f>D10*Equal5th</f>
        <v>369.9944227116344</v>
      </c>
      <c r="I10" s="2">
        <f>E10*Equal5th</f>
        <v>415.30469757994513</v>
      </c>
      <c r="J10" s="2">
        <f>C10*Octave</f>
        <v>440</v>
      </c>
      <c r="K10" s="2">
        <f>N10*Equal5th/Octave</f>
        <v>493.88330125612413</v>
      </c>
      <c r="L10" s="2">
        <f>O10*Equal5th/Octave</f>
        <v>554.36526195374415</v>
      </c>
      <c r="M10" s="2">
        <f>Q10/Equal5th</f>
        <v>587.32953583481515</v>
      </c>
      <c r="N10" s="2">
        <f>J10*Equal5th</f>
        <v>659.25511382573984</v>
      </c>
      <c r="O10" s="2">
        <f>K10*Equal5th</f>
        <v>739.9888454232688</v>
      </c>
      <c r="P10" s="2">
        <f>L10*Equal5th</f>
        <v>830.60939515989025</v>
      </c>
      <c r="Q10" s="2">
        <f>J10*Octave</f>
        <v>880</v>
      </c>
    </row>
    <row r="11" spans="1:17" x14ac:dyDescent="0.25">
      <c r="A11" s="5" t="s">
        <v>14</v>
      </c>
    </row>
    <row r="12" spans="1:17" x14ac:dyDescent="0.25">
      <c r="A12">
        <v>0</v>
      </c>
      <c r="C12" s="2">
        <f>C$10</f>
        <v>220</v>
      </c>
      <c r="E12" s="2">
        <f>E$10</f>
        <v>277.18263097687208</v>
      </c>
      <c r="G12" s="2">
        <f>G$10</f>
        <v>329.62755691286992</v>
      </c>
      <c r="I12" s="2">
        <f>I$10</f>
        <v>415.30469757994513</v>
      </c>
    </row>
    <row r="13" spans="1:17" hidden="1" x14ac:dyDescent="0.25">
      <c r="C13">
        <f>$A12</f>
        <v>0</v>
      </c>
      <c r="E13">
        <f>$A12</f>
        <v>0</v>
      </c>
      <c r="G13">
        <f>$A12</f>
        <v>0</v>
      </c>
      <c r="I13">
        <f>$A12</f>
        <v>0</v>
      </c>
    </row>
    <row r="14" spans="1:17" hidden="1" x14ac:dyDescent="0.25">
      <c r="C14">
        <f>Duration</f>
        <v>4</v>
      </c>
      <c r="E14">
        <f>Duration</f>
        <v>4</v>
      </c>
      <c r="G14">
        <f>Duration</f>
        <v>4</v>
      </c>
      <c r="I14">
        <f>Duration</f>
        <v>4</v>
      </c>
    </row>
    <row r="15" spans="1:17" hidden="1" x14ac:dyDescent="0.25"/>
    <row r="17" spans="1:13" x14ac:dyDescent="0.25">
      <c r="A17">
        <f>A12+Duration</f>
        <v>4</v>
      </c>
      <c r="D17" s="2">
        <f>D$10</f>
        <v>246.94165062806206</v>
      </c>
      <c r="F17" s="2">
        <f>F$10</f>
        <v>293.66476791740757</v>
      </c>
      <c r="H17" s="2">
        <f>H$10</f>
        <v>369.9944227116344</v>
      </c>
      <c r="J17" s="2">
        <f>J$10</f>
        <v>440</v>
      </c>
    </row>
    <row r="18" spans="1:13" hidden="1" x14ac:dyDescent="0.25">
      <c r="D18">
        <f>$A17</f>
        <v>4</v>
      </c>
      <c r="F18">
        <f>$A17</f>
        <v>4</v>
      </c>
      <c r="H18">
        <f>$A17</f>
        <v>4</v>
      </c>
      <c r="J18">
        <f>$A17</f>
        <v>4</v>
      </c>
    </row>
    <row r="19" spans="1:13" hidden="1" x14ac:dyDescent="0.25">
      <c r="D19">
        <f>Duration</f>
        <v>4</v>
      </c>
      <c r="F19">
        <f>Duration</f>
        <v>4</v>
      </c>
      <c r="H19">
        <f>Duration</f>
        <v>4</v>
      </c>
      <c r="J19">
        <f>Duration</f>
        <v>4</v>
      </c>
    </row>
    <row r="20" spans="1:13" hidden="1" x14ac:dyDescent="0.25"/>
    <row r="22" spans="1:13" x14ac:dyDescent="0.25">
      <c r="A22">
        <f>A17+Duration</f>
        <v>8</v>
      </c>
      <c r="E22" s="2">
        <f>E$10</f>
        <v>277.18263097687208</v>
      </c>
      <c r="G22" s="2">
        <f>G$10</f>
        <v>329.62755691286992</v>
      </c>
      <c r="I22" s="2">
        <f>I$10</f>
        <v>415.30469757994513</v>
      </c>
      <c r="K22" s="2">
        <f>K$10</f>
        <v>493.88330125612413</v>
      </c>
    </row>
    <row r="23" spans="1:13" hidden="1" x14ac:dyDescent="0.25">
      <c r="E23">
        <f>$A22</f>
        <v>8</v>
      </c>
      <c r="G23">
        <f>$A22</f>
        <v>8</v>
      </c>
      <c r="I23">
        <f>$A22</f>
        <v>8</v>
      </c>
      <c r="K23">
        <f>$A22</f>
        <v>8</v>
      </c>
    </row>
    <row r="24" spans="1:13" hidden="1" x14ac:dyDescent="0.25">
      <c r="E24">
        <f>Duration</f>
        <v>4</v>
      </c>
      <c r="G24">
        <f>Duration</f>
        <v>4</v>
      </c>
      <c r="I24">
        <f>Duration</f>
        <v>4</v>
      </c>
      <c r="K24">
        <f>Duration</f>
        <v>4</v>
      </c>
    </row>
    <row r="25" spans="1:13" hidden="1" x14ac:dyDescent="0.25"/>
    <row r="27" spans="1:13" x14ac:dyDescent="0.25">
      <c r="A27">
        <f>A22+Duration</f>
        <v>12</v>
      </c>
      <c r="F27" s="2">
        <f>F$10</f>
        <v>293.66476791740757</v>
      </c>
      <c r="H27" s="2">
        <f>H$10</f>
        <v>369.9944227116344</v>
      </c>
      <c r="J27" s="2">
        <f>J$10</f>
        <v>440</v>
      </c>
      <c r="L27" s="2">
        <f>L$10</f>
        <v>554.36526195374415</v>
      </c>
    </row>
    <row r="28" spans="1:13" hidden="1" x14ac:dyDescent="0.25">
      <c r="F28">
        <f>$A27</f>
        <v>12</v>
      </c>
      <c r="H28">
        <f>$A27</f>
        <v>12</v>
      </c>
      <c r="J28">
        <f>$A27</f>
        <v>12</v>
      </c>
      <c r="L28">
        <f>$A27</f>
        <v>12</v>
      </c>
    </row>
    <row r="29" spans="1:13" hidden="1" x14ac:dyDescent="0.25">
      <c r="F29">
        <f>Duration</f>
        <v>4</v>
      </c>
      <c r="H29">
        <f>Duration</f>
        <v>4</v>
      </c>
      <c r="J29">
        <f>Duration</f>
        <v>4</v>
      </c>
      <c r="L29">
        <f>Duration</f>
        <v>4</v>
      </c>
    </row>
    <row r="30" spans="1:13" hidden="1" x14ac:dyDescent="0.25"/>
    <row r="32" spans="1:13" x14ac:dyDescent="0.25">
      <c r="A32">
        <f>A27+Duration</f>
        <v>16</v>
      </c>
      <c r="G32" s="2">
        <f>G$10</f>
        <v>329.62755691286992</v>
      </c>
      <c r="I32" s="2">
        <f>I$10</f>
        <v>415.30469757994513</v>
      </c>
      <c r="K32" s="2">
        <f>K$10</f>
        <v>493.88330125612413</v>
      </c>
      <c r="M32" s="2">
        <f>M$10</f>
        <v>587.32953583481515</v>
      </c>
    </row>
    <row r="33" spans="1:16" hidden="1" x14ac:dyDescent="0.25">
      <c r="G33">
        <f>$A32</f>
        <v>16</v>
      </c>
      <c r="I33">
        <f>$A32</f>
        <v>16</v>
      </c>
      <c r="K33">
        <f>$A32</f>
        <v>16</v>
      </c>
      <c r="M33">
        <f>$A32</f>
        <v>16</v>
      </c>
    </row>
    <row r="34" spans="1:16" hidden="1" x14ac:dyDescent="0.25">
      <c r="G34">
        <f>Duration</f>
        <v>4</v>
      </c>
      <c r="I34">
        <f>Duration</f>
        <v>4</v>
      </c>
      <c r="K34">
        <f>Duration</f>
        <v>4</v>
      </c>
      <c r="M34">
        <f>Duration</f>
        <v>4</v>
      </c>
    </row>
    <row r="35" spans="1:16" hidden="1" x14ac:dyDescent="0.25"/>
    <row r="37" spans="1:16" x14ac:dyDescent="0.25">
      <c r="A37">
        <f>A32+Duration</f>
        <v>20</v>
      </c>
      <c r="H37" s="2">
        <f>H$10</f>
        <v>369.9944227116344</v>
      </c>
      <c r="J37" s="2">
        <f>J$10</f>
        <v>440</v>
      </c>
      <c r="L37" s="2">
        <f>L$10</f>
        <v>554.36526195374415</v>
      </c>
      <c r="N37" s="2">
        <f>N$10</f>
        <v>659.25511382573984</v>
      </c>
    </row>
    <row r="38" spans="1:16" hidden="1" x14ac:dyDescent="0.25">
      <c r="H38">
        <f>$A37</f>
        <v>20</v>
      </c>
      <c r="J38">
        <f>$A37</f>
        <v>20</v>
      </c>
      <c r="L38">
        <f>$A37</f>
        <v>20</v>
      </c>
      <c r="N38">
        <f>$A37</f>
        <v>20</v>
      </c>
    </row>
    <row r="39" spans="1:16" hidden="1" x14ac:dyDescent="0.25">
      <c r="H39">
        <f>Duration</f>
        <v>4</v>
      </c>
      <c r="J39">
        <f>Duration</f>
        <v>4</v>
      </c>
      <c r="L39">
        <f>Duration</f>
        <v>4</v>
      </c>
      <c r="N39">
        <f>Duration</f>
        <v>4</v>
      </c>
    </row>
    <row r="40" spans="1:16" hidden="1" x14ac:dyDescent="0.25"/>
    <row r="42" spans="1:16" x14ac:dyDescent="0.25">
      <c r="A42">
        <f>A37+Duration</f>
        <v>24</v>
      </c>
      <c r="I42" s="2">
        <f>I$10</f>
        <v>415.30469757994513</v>
      </c>
      <c r="K42" s="2">
        <f>K$10</f>
        <v>493.88330125612413</v>
      </c>
      <c r="M42" s="2">
        <f>M$10</f>
        <v>587.32953583481515</v>
      </c>
      <c r="O42" s="2">
        <f>O$10</f>
        <v>739.9888454232688</v>
      </c>
    </row>
    <row r="43" spans="1:16" hidden="1" x14ac:dyDescent="0.25">
      <c r="I43">
        <f>$A42</f>
        <v>24</v>
      </c>
      <c r="K43">
        <f>$A42</f>
        <v>24</v>
      </c>
      <c r="M43">
        <f>$A42</f>
        <v>24</v>
      </c>
      <c r="O43">
        <f>$A42</f>
        <v>24</v>
      </c>
    </row>
    <row r="44" spans="1:16" hidden="1" x14ac:dyDescent="0.25">
      <c r="I44">
        <f>Duration</f>
        <v>4</v>
      </c>
      <c r="K44">
        <f>Duration</f>
        <v>4</v>
      </c>
      <c r="M44">
        <f>Duration</f>
        <v>4</v>
      </c>
      <c r="O44">
        <f>Duration</f>
        <v>4</v>
      </c>
    </row>
    <row r="45" spans="1:16" hidden="1" x14ac:dyDescent="0.25"/>
    <row r="47" spans="1:16" x14ac:dyDescent="0.25">
      <c r="A47">
        <f>A42+Duration</f>
        <v>28</v>
      </c>
      <c r="J47" s="2">
        <f>J$10</f>
        <v>440</v>
      </c>
      <c r="L47" s="2">
        <f>L$10</f>
        <v>554.36526195374415</v>
      </c>
      <c r="N47" s="2">
        <f>N$10</f>
        <v>659.25511382573984</v>
      </c>
      <c r="P47" s="2">
        <f>P$10</f>
        <v>830.60939515989025</v>
      </c>
    </row>
    <row r="48" spans="1:16" hidden="1" x14ac:dyDescent="0.25">
      <c r="J48">
        <f>$A47</f>
        <v>28</v>
      </c>
      <c r="L48">
        <f>$A47</f>
        <v>28</v>
      </c>
      <c r="N48">
        <f>$A47</f>
        <v>28</v>
      </c>
      <c r="P48">
        <f>$A47</f>
        <v>28</v>
      </c>
    </row>
    <row r="49" spans="10:16" hidden="1" x14ac:dyDescent="0.25">
      <c r="J49">
        <f>Duration</f>
        <v>4</v>
      </c>
      <c r="L49">
        <f>Duration</f>
        <v>4</v>
      </c>
      <c r="N49">
        <f>Duration</f>
        <v>4</v>
      </c>
      <c r="P49">
        <f>Duration</f>
        <v>4</v>
      </c>
    </row>
    <row r="50" spans="10:16" hidden="1" x14ac:dyDescent="0.25"/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3</vt:i4>
      </vt:variant>
      <vt:variant>
        <vt:lpstr>Navngivne områder</vt:lpstr>
      </vt:variant>
      <vt:variant>
        <vt:i4>15</vt:i4>
      </vt:variant>
    </vt:vector>
  </HeadingPairs>
  <TitlesOfParts>
    <vt:vector size="18" baseType="lpstr">
      <vt:lpstr>Pyth</vt:lpstr>
      <vt:lpstr>Just</vt:lpstr>
      <vt:lpstr>Equal</vt:lpstr>
      <vt:lpstr>Equal!Duration</vt:lpstr>
      <vt:lpstr>Just!Duration</vt:lpstr>
      <vt:lpstr>Duration</vt:lpstr>
      <vt:lpstr>Equal!Equal5th</vt:lpstr>
      <vt:lpstr>Equal!Octave</vt:lpstr>
      <vt:lpstr>Just!Octave</vt:lpstr>
      <vt:lpstr>Octave</vt:lpstr>
      <vt:lpstr>Pure3rd</vt:lpstr>
      <vt:lpstr>Just!Pure5th</vt:lpstr>
      <vt:lpstr>Pure5th</vt:lpstr>
      <vt:lpstr>Pure7th</vt:lpstr>
      <vt:lpstr>Equal!Reference</vt:lpstr>
      <vt:lpstr>Just!Reference</vt:lpstr>
      <vt:lpstr>Reference</vt:lpstr>
      <vt:lpstr>SyntonicComma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 Borum</dc:creator>
  <cp:lastModifiedBy>Bruger</cp:lastModifiedBy>
  <dcterms:created xsi:type="dcterms:W3CDTF">2014-07-07T10:38:42Z</dcterms:created>
  <dcterms:modified xsi:type="dcterms:W3CDTF">2014-09-28T12:06:06Z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nTpart#0">
    <vt:lpwstr>no=0
id=0
chs=1,2,3,4,5,6,7,8,9
pbend=yes
pbendRange=1
(default)
pid=0</vt:lpwstr>
  </property>
  <property fmtid="{D5CDD505-2E9C-101B-9397-08002B2CF9AE}" pid="3" name="TinTticksPerBeat">
    <vt:i4>192</vt:i4>
  </property>
  <property fmtid="{D5CDD505-2E9C-101B-9397-08002B2CF9AE}" pid="4" name="TinTversion">
    <vt:lpwstr>1.1.904.0</vt:lpwstr>
  </property>
  <property fmtid="{D5CDD505-2E9C-101B-9397-08002B2CF9AE}" pid="5" name="TinTmode">
    <vt:lpwstr>Sheet</vt:lpwstr>
  </property>
</Properties>
</file>